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ael/Desktop/Foodbank/AGM/2024/"/>
    </mc:Choice>
  </mc:AlternateContent>
  <xr:revisionPtr revIDLastSave="0" documentId="13_ncr:1_{16E2AB81-6897-C643-A359-E2C27D550D27}" xr6:coauthVersionLast="47" xr6:coauthVersionMax="47" xr10:uidLastSave="{00000000-0000-0000-0000-000000000000}"/>
  <bookViews>
    <workbookView xWindow="1680" yWindow="740" windowWidth="25600" windowHeight="16060" tabRatio="500" activeTab="3" xr2:uid="{00000000-000D-0000-FFFF-FFFF00000000}"/>
  </bookViews>
  <sheets>
    <sheet name="Accounts" sheetId="2" r:id="rId1"/>
    <sheet name="IncExp" sheetId="3" r:id="rId2"/>
    <sheet name="Pie Charts" sheetId="1" r:id="rId3"/>
    <sheet name="Totals" sheetId="5" r:id="rId4"/>
  </sheets>
  <externalReferences>
    <externalReference r:id="rId5"/>
    <externalReference r:id="rId6"/>
  </externalReferences>
  <definedNames>
    <definedName name="_xlnm.Print_Area" localSheetId="0">Accounts!$A$1:$N$37</definedName>
    <definedName name="_xlnm.Print_Area" localSheetId="1">IncExp!$A$1:$AC$25</definedName>
    <definedName name="_xlnm.Print_Area" localSheetId="3">Totals!$A$1:$J$32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5" l="1"/>
  <c r="J5" i="5"/>
  <c r="J4" i="5"/>
  <c r="J3" i="5"/>
  <c r="J2" i="5"/>
  <c r="J14" i="5" s="1"/>
  <c r="I13" i="5"/>
  <c r="I12" i="5"/>
  <c r="I11" i="5"/>
  <c r="I10" i="5"/>
  <c r="I9" i="5"/>
  <c r="I8" i="5"/>
  <c r="I7" i="5"/>
  <c r="I6" i="5"/>
  <c r="I5" i="5"/>
  <c r="T3" i="3"/>
  <c r="T4" i="3" s="1"/>
  <c r="T5" i="3" s="1"/>
  <c r="T6" i="3" s="1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S21" i="3" s="1"/>
  <c r="X3" i="3"/>
  <c r="X4" i="3"/>
  <c r="X5" i="3" s="1"/>
  <c r="X6" i="3" s="1"/>
  <c r="X7" i="3" s="1"/>
  <c r="X8" i="3" s="1"/>
  <c r="X9" i="3" s="1"/>
  <c r="X10" i="3" s="1"/>
  <c r="X11" i="3" s="1"/>
  <c r="X12" i="3" s="1"/>
  <c r="X13" i="3" s="1"/>
  <c r="X14" i="3" s="1"/>
  <c r="AB3" i="3"/>
  <c r="AB4" i="3"/>
  <c r="AB5" i="3"/>
  <c r="AB6" i="3"/>
  <c r="AB7" i="3" s="1"/>
  <c r="AB8" i="3" s="1"/>
  <c r="AB9" i="3" s="1"/>
  <c r="AB10" i="3" s="1"/>
  <c r="AB11" i="3" s="1"/>
  <c r="AB12" i="3" s="1"/>
  <c r="AC16" i="3"/>
  <c r="AC17" i="3"/>
  <c r="AC18" i="3" s="1"/>
  <c r="AC19" i="3" s="1"/>
  <c r="AC20" i="3" s="1"/>
  <c r="AC21" i="3" s="1"/>
  <c r="AC22" i="3" s="1"/>
  <c r="AC23" i="3" s="1"/>
  <c r="AC24" i="3" s="1"/>
  <c r="AC25" i="3" s="1"/>
  <c r="I3" i="3"/>
  <c r="I4" i="3" s="1"/>
  <c r="I5" i="3" s="1"/>
  <c r="I6" i="3" s="1"/>
  <c r="I7" i="3" s="1"/>
  <c r="I8" i="3" s="1"/>
  <c r="C20" i="3" s="1"/>
  <c r="D3" i="3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C19" i="3" s="1"/>
  <c r="N2" i="2"/>
  <c r="N3" i="2"/>
  <c r="N4" i="2" s="1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D4" i="2"/>
  <c r="D5" i="2"/>
  <c r="D6" i="2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H26" i="2" s="1"/>
  <c r="N3" i="3"/>
  <c r="N4" i="3"/>
  <c r="N5" i="3" s="1"/>
  <c r="N6" i="3" s="1"/>
  <c r="N7" i="3" s="1"/>
  <c r="N8" i="3" s="1"/>
  <c r="N9" i="3" s="1"/>
  <c r="N10" i="3" s="1"/>
  <c r="N11" i="3" s="1"/>
  <c r="N12" i="3" s="1"/>
  <c r="N13" i="3" s="1"/>
  <c r="N14" i="3" s="1"/>
  <c r="C21" i="3" s="1"/>
  <c r="I2" i="5"/>
  <c r="I14" i="5" s="1"/>
  <c r="I3" i="5"/>
  <c r="I4" i="5"/>
  <c r="H2" i="5"/>
  <c r="H3" i="5"/>
  <c r="H4" i="5"/>
  <c r="H5" i="5"/>
  <c r="H6" i="5"/>
  <c r="H7" i="5"/>
  <c r="H14" i="5" s="1"/>
  <c r="H8" i="5"/>
  <c r="H9" i="5"/>
  <c r="H10" i="5"/>
  <c r="H11" i="5"/>
  <c r="H12" i="5"/>
  <c r="H13" i="5"/>
  <c r="G2" i="5"/>
  <c r="G14" i="5" s="1"/>
  <c r="G3" i="5"/>
  <c r="G4" i="5"/>
  <c r="G5" i="5"/>
  <c r="G6" i="5"/>
  <c r="G7" i="5"/>
  <c r="G8" i="5"/>
  <c r="G9" i="5"/>
  <c r="G10" i="5"/>
  <c r="G11" i="5"/>
  <c r="G12" i="5"/>
  <c r="G13" i="5"/>
  <c r="F2" i="5"/>
  <c r="F14" i="5" s="1"/>
  <c r="F3" i="5"/>
  <c r="F4" i="5"/>
  <c r="F5" i="5"/>
  <c r="F6" i="5"/>
  <c r="F7" i="5"/>
  <c r="F8" i="5"/>
  <c r="F9" i="5"/>
  <c r="F10" i="5"/>
  <c r="F11" i="5"/>
  <c r="F12" i="5"/>
  <c r="F13" i="5"/>
  <c r="E2" i="5"/>
  <c r="E3" i="5"/>
  <c r="E4" i="5"/>
  <c r="E5" i="5"/>
  <c r="E6" i="5"/>
  <c r="E7" i="5"/>
  <c r="E14" i="5" s="1"/>
  <c r="E8" i="5"/>
  <c r="E9" i="5"/>
  <c r="E10" i="5"/>
  <c r="E11" i="5"/>
  <c r="E12" i="5"/>
  <c r="E13" i="5"/>
  <c r="D2" i="5"/>
  <c r="D14" i="5" s="1"/>
  <c r="D3" i="5"/>
  <c r="D4" i="5"/>
  <c r="D5" i="5"/>
  <c r="D6" i="5"/>
  <c r="D7" i="5"/>
  <c r="D8" i="5"/>
  <c r="D9" i="5"/>
  <c r="D10" i="5"/>
  <c r="D11" i="5"/>
  <c r="D12" i="5"/>
  <c r="D13" i="5"/>
  <c r="C14" i="5"/>
  <c r="B14" i="5"/>
  <c r="I2" i="2"/>
  <c r="I3" i="2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H23" i="2" s="1"/>
  <c r="D2" i="2"/>
  <c r="D3" i="2"/>
  <c r="C22" i="3" l="1"/>
  <c r="C24" i="3" s="1"/>
</calcChain>
</file>

<file path=xl/sharedStrings.xml><?xml version="1.0" encoding="utf-8"?>
<sst xmlns="http://schemas.openxmlformats.org/spreadsheetml/2006/main" count="327" uniqueCount="67">
  <si>
    <t>Date</t>
  </si>
  <si>
    <t>Income Source</t>
  </si>
  <si>
    <t>Amount</t>
  </si>
  <si>
    <t>Total</t>
  </si>
  <si>
    <t>Food</t>
  </si>
  <si>
    <t>Miscellaneous</t>
  </si>
  <si>
    <t>Brought Forward</t>
  </si>
  <si>
    <t>Donorbox</t>
  </si>
  <si>
    <t>Donations</t>
  </si>
  <si>
    <t>Paypal</t>
  </si>
  <si>
    <t>Insurance</t>
  </si>
  <si>
    <t>Cashback</t>
  </si>
  <si>
    <t>Balance</t>
  </si>
  <si>
    <t>Total Spend</t>
  </si>
  <si>
    <t>In Bank</t>
  </si>
  <si>
    <t>Co-op Vouchers</t>
  </si>
  <si>
    <t>Bank Charges</t>
  </si>
  <si>
    <t>Amazon (Christmas)</t>
  </si>
  <si>
    <t>Christmas Van</t>
  </si>
  <si>
    <t>Total Income</t>
  </si>
  <si>
    <t xml:space="preserve">Cashback </t>
  </si>
  <si>
    <t>Total bags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</si>
  <si>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</si>
  <si>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</si>
  <si>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</si>
  <si>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</si>
  <si>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</si>
  <si>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</si>
  <si>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</si>
  <si>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</si>
  <si>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</si>
  <si>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</si>
  <si>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</si>
  <si>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</si>
  <si>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Foodbank Bags given out </t>
  </si>
  <si>
    <t>B/F</t>
  </si>
  <si>
    <t>Community Foodbank - Skye and Lochalsh Income 2023-2024</t>
  </si>
  <si>
    <t>22-23</t>
  </si>
  <si>
    <t>Apr 23</t>
  </si>
  <si>
    <t>May 23</t>
  </si>
  <si>
    <t>June 23</t>
  </si>
  <si>
    <t>July 23</t>
  </si>
  <si>
    <t>Aug 23</t>
  </si>
  <si>
    <t>Sept 23</t>
  </si>
  <si>
    <t>Oct 23</t>
  </si>
  <si>
    <t>Nov 23</t>
  </si>
  <si>
    <t>Dec 23</t>
  </si>
  <si>
    <t>Jan 24</t>
  </si>
  <si>
    <t>Feb 24</t>
  </si>
  <si>
    <t>Mar 24</t>
  </si>
  <si>
    <t>Jun 23</t>
  </si>
  <si>
    <t>Donation (CAB)</t>
  </si>
  <si>
    <t>Travel (BG)</t>
  </si>
  <si>
    <t>Jans (Storage Box)</t>
  </si>
  <si>
    <t>Meeting (Broadford Hall)</t>
  </si>
  <si>
    <t>Padlock</t>
  </si>
  <si>
    <t>As of 31/3/24</t>
  </si>
  <si>
    <t>Jul 23</t>
  </si>
  <si>
    <t>Community Foodbank - Skye and Lochalsh Expenditure 2023-2024</t>
  </si>
  <si>
    <t>Accountant Fees</t>
  </si>
  <si>
    <t>2023-2024</t>
  </si>
  <si>
    <t>2022-2023</t>
  </si>
  <si>
    <t>2021-2022</t>
  </si>
  <si>
    <t>2020-2021</t>
  </si>
  <si>
    <t>2019-2020</t>
  </si>
  <si>
    <t>2018-2019</t>
  </si>
  <si>
    <t>Food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</si>
</sst>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.00;[Red]&quot;£&quot;#,##0.00"/>
    <numFmt numFmtId="166" formatCode="&quot;£&quot;#,##0"/>
  </numFmts>
  <fonts count="13" x14ac:knownFonts="1">
    <font>
      <sz val="10"/>
      <color theme="1"/>
      <name val="Comic Sans MS"/>
      <family val="2"/>
    </font>
    <font>
      <sz val="10"/>
      <color theme="1"/>
      <name val="Comic Sans MS"/>
      <family val="2"/>
    </font>
    <font>
      <sz val="10"/>
      <color rgb="FFFF0000"/>
      <name val="Comic Sans MS"/>
      <family val="2"/>
    </font>
    <font>
      <sz val="10"/>
      <name val="Arial"/>
      <family val="2"/>
    </font>
    <font>
      <sz val="10"/>
      <name val="Comic Sans MS"/>
      <family val="4"/>
    </font>
    <font>
      <sz val="11"/>
      <color theme="1"/>
      <name val="Calibri"/>
      <family val="2"/>
      <scheme val="minor"/>
    </font>
    <font>
      <u/>
      <sz val="10"/>
      <color theme="10"/>
      <name val="Comic Sans MS"/>
      <family val="2"/>
    </font>
    <font>
      <u/>
      <sz val="10"/>
      <color theme="11"/>
      <name val="Comic Sans MS"/>
      <family val="2"/>
    </font>
    <font>
      <sz val="8"/>
      <name val="Comic Sans MS"/>
      <family val="2"/>
    </font>
    <font>
      <sz val="10"/>
      <color rgb="FF0000FF"/>
      <name val="Comic Sans MS"/>
      <family val="4"/>
    </font>
    <font>
      <sz val="12"/>
      <color rgb="FF000090"/>
      <name val="Comic Sans MS"/>
      <family val="4"/>
    </font>
    <font>
      <sz val="10"/>
      <color rgb="FF000090"/>
      <name val="Comic Sans MS"/>
      <family val="4"/>
    </font>
    <font>
      <sz val="10"/>
      <color rgb="FF3366FF"/>
      <name val="Comic Sans MS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5">
    <xf numFmtId="0" fontId="0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4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5" fontId="4" fillId="0" borderId="1" xfId="1" applyNumberFormat="1" applyFont="1" applyBorder="1" applyAlignment="1">
      <alignment horizontal="center"/>
    </xf>
    <xf numFmtId="0" fontId="4" fillId="0" borderId="0" xfId="1" applyFont="1"/>
    <xf numFmtId="49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164" fontId="4" fillId="0" borderId="1" xfId="1" applyNumberFormat="1" applyFont="1" applyBorder="1" applyAlignment="1">
      <alignment horizontal="left"/>
    </xf>
    <xf numFmtId="14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/>
    </xf>
    <xf numFmtId="49" fontId="4" fillId="0" borderId="0" xfId="1" applyNumberFormat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10" fillId="0" borderId="0" xfId="1" applyFont="1"/>
    <xf numFmtId="16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4" fontId="11" fillId="0" borderId="0" xfId="1" applyNumberFormat="1" applyFont="1" applyAlignment="1">
      <alignment horizontal="center"/>
    </xf>
    <xf numFmtId="0" fontId="11" fillId="0" borderId="0" xfId="1" applyFont="1"/>
    <xf numFmtId="164" fontId="4" fillId="0" borderId="0" xfId="1" applyNumberFormat="1" applyFont="1"/>
    <xf numFmtId="164" fontId="4" fillId="0" borderId="0" xfId="1" applyNumberFormat="1" applyFont="1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0" fontId="1" fillId="0" borderId="0" xfId="2" applyFont="1"/>
    <xf numFmtId="0" fontId="2" fillId="0" borderId="1" xfId="2" applyFont="1" applyBorder="1"/>
    <xf numFmtId="0" fontId="9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0" fillId="0" borderId="0" xfId="2" applyFont="1"/>
    <xf numFmtId="0" fontId="4" fillId="0" borderId="0" xfId="2" applyFont="1" applyAlignment="1">
      <alignment horizontal="center"/>
    </xf>
    <xf numFmtId="0" fontId="9" fillId="0" borderId="0" xfId="1" applyFont="1"/>
    <xf numFmtId="164" fontId="9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5" fontId="4" fillId="0" borderId="0" xfId="1" applyNumberFormat="1" applyFont="1" applyAlignment="1">
      <alignment horizontal="left"/>
    </xf>
    <xf numFmtId="0" fontId="2" fillId="0" borderId="0" xfId="1" applyFont="1"/>
    <xf numFmtId="164" fontId="12" fillId="0" borderId="0" xfId="1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0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Normal" xfId="0" builtinId="0"/>
    <cellStyle name="Normal 2" xfId="1" xr:uid="{00000000-0005-0000-0000-000067000000}"/>
    <cellStyle name="Normal 2 2" xfId="2" xr:uid="{00000000-0005-0000-0000-00006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val>
            <c:numRef>
              <c:f>'Pie Charts'!$B$2:$B$7</c:f>
              <c:numCache>
                <c:formatCode>"£"#,##0</c:formatCode>
                <c:ptCount val="6"/>
                <c:pt idx="0">
                  <c:v>8600.43</c:v>
                </c:pt>
                <c:pt idx="1">
                  <c:v>12582.24</c:v>
                </c:pt>
                <c:pt idx="2">
                  <c:v>47886.68</c:v>
                </c:pt>
                <c:pt idx="3">
                  <c:v>40652.6</c:v>
                </c:pt>
                <c:pt idx="4">
                  <c:v>34785.78</c:v>
                </c:pt>
                <c:pt idx="5">
                  <c:v>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4-D14D-9130-87C6B1331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val>
            <c:numRef>
              <c:f>'Pie Charts'!$G$2:$G$7</c:f>
              <c:numCache>
                <c:formatCode>"£"#,##0</c:formatCode>
                <c:ptCount val="6"/>
                <c:pt idx="0">
                  <c:v>2110.94</c:v>
                </c:pt>
                <c:pt idx="1">
                  <c:v>5577.76</c:v>
                </c:pt>
                <c:pt idx="2">
                  <c:v>24274.44</c:v>
                </c:pt>
                <c:pt idx="3">
                  <c:v>12124.65</c:v>
                </c:pt>
                <c:pt idx="4">
                  <c:v>25962.04</c:v>
                </c:pt>
                <c:pt idx="5">
                  <c:v>43399.1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8-A146-908D-B2C9F378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1.2668842816974999E-2"/>
                  <c:y val="4.79071886847476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2016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7CF-4D49-B575-207E9D85421D}"/>
                </c:ext>
              </c:extLst>
            </c:dLbl>
            <c:dLbl>
              <c:idx val="1"/>
              <c:layout>
                <c:manualLayout>
                  <c:x val="-9.5476890092232002E-3"/>
                  <c:y val="3.81167979002624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7CF-4D49-B575-207E9D85421D}"/>
                </c:ext>
              </c:extLst>
            </c:dLbl>
            <c:dLbl>
              <c:idx val="2"/>
              <c:layout>
                <c:manualLayout>
                  <c:x val="-7.2393283157190805E-2"/>
                  <c:y val="0.1182473024205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7CF-4D49-B575-207E9D85421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2019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7CF-4D49-B575-207E9D85421D}"/>
                </c:ext>
              </c:extLst>
            </c:dLbl>
            <c:dLbl>
              <c:idx val="4"/>
              <c:layout>
                <c:manualLayout>
                  <c:x val="-0.16619252111494101"/>
                  <c:y val="-5.3499198016914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7CF-4D49-B575-207E9D85421D}"/>
                </c:ext>
              </c:extLst>
            </c:dLbl>
            <c:dLbl>
              <c:idx val="5"/>
              <c:layout>
                <c:manualLayout>
                  <c:x val="-9.9745904741309899E-3"/>
                  <c:y val="-0.21182123067949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7CF-4D49-B575-207E9D85421D}"/>
                </c:ext>
              </c:extLst>
            </c:dLbl>
            <c:dLbl>
              <c:idx val="6"/>
              <c:layout>
                <c:manualLayout>
                  <c:x val="0.162056715308594"/>
                  <c:y val="-8.59306649168854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7CF-4D49-B575-207E9D85421D}"/>
                </c:ext>
              </c:extLst>
            </c:dLbl>
            <c:dLbl>
              <c:idx val="7"/>
              <c:layout>
                <c:manualLayout>
                  <c:x val="0.113339294855216"/>
                  <c:y val="0.1331638232720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7CF-4D49-B575-207E9D85421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2024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7CF-4D49-B575-207E9D8542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Totals!$B$14:$J$14</c:f>
              <c:numCache>
                <c:formatCode>General</c:formatCode>
                <c:ptCount val="9"/>
                <c:pt idx="0">
                  <c:v>383</c:v>
                </c:pt>
                <c:pt idx="1">
                  <c:v>358</c:v>
                </c:pt>
                <c:pt idx="2">
                  <c:v>723</c:v>
                </c:pt>
                <c:pt idx="3">
                  <c:v>1076</c:v>
                </c:pt>
                <c:pt idx="4">
                  <c:v>3406</c:v>
                </c:pt>
                <c:pt idx="5">
                  <c:v>2766</c:v>
                </c:pt>
                <c:pt idx="6">
                  <c:v>2890</c:v>
                </c:pt>
                <c:pt idx="7">
                  <c:v>2337</c:v>
                </c:pt>
                <c:pt idx="8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CF-4D49-B575-207E9D85421D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" l="0.75" r="0.75" t="1" header="0.5" footer="0.5"/>
    <c:pageSetup paperSize="9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67733</xdr:colOff>
      <xdr:row>7</xdr:row>
      <xdr:rowOff>177801</xdr:rowOff>
    </xdr:from>
    <xdr:to>
      <xdr:col>2</xdr:col>
      <xdr:colOff>948266</xdr:colOff>
      <xdr:row>21</xdr:row>
      <xdr:rowOff>143934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541866</xdr:colOff>
      <xdr:row>8</xdr:row>
      <xdr:rowOff>25399</xdr:rowOff>
    </xdr:from>
    <xdr:to>
      <xdr:col>2</xdr:col>
      <xdr:colOff>110066</xdr:colOff>
      <xdr:row>9</xdr:row>
      <xdr:rowOff>76199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98599" y="1583266"/>
          <a:ext cx="524934" cy="2455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18-19</a:t>
          </a:r>
        </a:p>
      </xdr:txBody>
    </xdr:sp>
    <xdr:clientData/>
  </xdr:twoCellAnchor>
  <xdr:twoCellAnchor>
    <xdr:from>
      <xdr:col>2</xdr:col>
      <xdr:colOff>25399</xdr:colOff>
      <xdr:row>9</xdr:row>
      <xdr:rowOff>59267</xdr:rowOff>
    </xdr:from>
    <xdr:to>
      <xdr:col>2</xdr:col>
      <xdr:colOff>550333</xdr:colOff>
      <xdr:row>10</xdr:row>
      <xdr:rowOff>118534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38866" y="1811867"/>
          <a:ext cx="524934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19-20</a:t>
          </a:r>
        </a:p>
      </xdr:txBody>
    </xdr:sp>
    <xdr:clientData/>
  </xdr:twoCellAnchor>
  <xdr:twoCellAnchor>
    <xdr:from>
      <xdr:col>1</xdr:col>
      <xdr:colOff>922867</xdr:colOff>
      <xdr:row>14</xdr:row>
      <xdr:rowOff>84666</xdr:rowOff>
    </xdr:from>
    <xdr:to>
      <xdr:col>2</xdr:col>
      <xdr:colOff>491067</xdr:colOff>
      <xdr:row>15</xdr:row>
      <xdr:rowOff>143932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79600" y="2810933"/>
          <a:ext cx="524934" cy="25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20-21</a:t>
          </a:r>
        </a:p>
      </xdr:txBody>
    </xdr:sp>
    <xdr:clientData/>
  </xdr:twoCellAnchor>
  <xdr:twoCellAnchor>
    <xdr:from>
      <xdr:col>1</xdr:col>
      <xdr:colOff>126999</xdr:colOff>
      <xdr:row>17</xdr:row>
      <xdr:rowOff>152399</xdr:rowOff>
    </xdr:from>
    <xdr:to>
      <xdr:col>1</xdr:col>
      <xdr:colOff>651933</xdr:colOff>
      <xdr:row>19</xdr:row>
      <xdr:rowOff>33866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083732" y="3462866"/>
          <a:ext cx="524934" cy="270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21-22</a:t>
          </a:r>
        </a:p>
      </xdr:txBody>
    </xdr:sp>
    <xdr:clientData/>
  </xdr:twoCellAnchor>
  <xdr:twoCellAnchor>
    <xdr:from>
      <xdr:col>0</xdr:col>
      <xdr:colOff>457198</xdr:colOff>
      <xdr:row>14</xdr:row>
      <xdr:rowOff>84666</xdr:rowOff>
    </xdr:from>
    <xdr:to>
      <xdr:col>1</xdr:col>
      <xdr:colOff>25399</xdr:colOff>
      <xdr:row>15</xdr:row>
      <xdr:rowOff>160866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57198" y="2810933"/>
          <a:ext cx="524934" cy="270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22-23</a:t>
          </a:r>
        </a:p>
      </xdr:txBody>
    </xdr:sp>
    <xdr:clientData/>
  </xdr:twoCellAnchor>
  <xdr:twoCellAnchor>
    <xdr:from>
      <xdr:col>0</xdr:col>
      <xdr:colOff>829732</xdr:colOff>
      <xdr:row>10</xdr:row>
      <xdr:rowOff>127000</xdr:rowOff>
    </xdr:from>
    <xdr:to>
      <xdr:col>1</xdr:col>
      <xdr:colOff>397933</xdr:colOff>
      <xdr:row>11</xdr:row>
      <xdr:rowOff>186266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29732" y="2074333"/>
          <a:ext cx="524934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23-24</a:t>
          </a:r>
        </a:p>
      </xdr:txBody>
    </xdr:sp>
    <xdr:clientData/>
  </xdr:twoCellAnchor>
  <xdr:twoCellAnchor>
    <xdr:from>
      <xdr:col>5</xdr:col>
      <xdr:colOff>84665</xdr:colOff>
      <xdr:row>8</xdr:row>
      <xdr:rowOff>33866</xdr:rowOff>
    </xdr:from>
    <xdr:to>
      <xdr:col>8</xdr:col>
      <xdr:colOff>25400</xdr:colOff>
      <xdr:row>21</xdr:row>
      <xdr:rowOff>160867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541866</xdr:colOff>
      <xdr:row>8</xdr:row>
      <xdr:rowOff>16933</xdr:rowOff>
    </xdr:from>
    <xdr:to>
      <xdr:col>7</xdr:col>
      <xdr:colOff>110067</xdr:colOff>
      <xdr:row>9</xdr:row>
      <xdr:rowOff>101599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282266" y="1574800"/>
          <a:ext cx="524934" cy="279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18-19</a:t>
          </a:r>
        </a:p>
      </xdr:txBody>
    </xdr:sp>
    <xdr:clientData/>
  </xdr:twoCellAnchor>
  <xdr:twoCellAnchor>
    <xdr:from>
      <xdr:col>6</xdr:col>
      <xdr:colOff>804334</xdr:colOff>
      <xdr:row>9</xdr:row>
      <xdr:rowOff>126999</xdr:rowOff>
    </xdr:from>
    <xdr:to>
      <xdr:col>7</xdr:col>
      <xdr:colOff>372535</xdr:colOff>
      <xdr:row>10</xdr:row>
      <xdr:rowOff>194733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544734" y="1879599"/>
          <a:ext cx="524934" cy="2624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19-20</a:t>
          </a:r>
        </a:p>
      </xdr:txBody>
    </xdr:sp>
    <xdr:clientData/>
  </xdr:twoCellAnchor>
  <xdr:twoCellAnchor>
    <xdr:from>
      <xdr:col>6</xdr:col>
      <xdr:colOff>931333</xdr:colOff>
      <xdr:row>12</xdr:row>
      <xdr:rowOff>143933</xdr:rowOff>
    </xdr:from>
    <xdr:to>
      <xdr:col>7</xdr:col>
      <xdr:colOff>499534</xdr:colOff>
      <xdr:row>14</xdr:row>
      <xdr:rowOff>8465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6671733" y="2480733"/>
          <a:ext cx="524934" cy="25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20-21</a:t>
          </a:r>
        </a:p>
      </xdr:txBody>
    </xdr:sp>
    <xdr:clientData/>
  </xdr:twoCellAnchor>
  <xdr:twoCellAnchor>
    <xdr:from>
      <xdr:col>7</xdr:col>
      <xdr:colOff>16932</xdr:colOff>
      <xdr:row>16</xdr:row>
      <xdr:rowOff>59267</xdr:rowOff>
    </xdr:from>
    <xdr:to>
      <xdr:col>7</xdr:col>
      <xdr:colOff>541866</xdr:colOff>
      <xdr:row>17</xdr:row>
      <xdr:rowOff>135466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6714065" y="3175000"/>
          <a:ext cx="524934" cy="270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21-22</a:t>
          </a:r>
        </a:p>
      </xdr:txBody>
    </xdr:sp>
    <xdr:clientData/>
  </xdr:twoCellAnchor>
  <xdr:twoCellAnchor>
    <xdr:from>
      <xdr:col>6</xdr:col>
      <xdr:colOff>262466</xdr:colOff>
      <xdr:row>17</xdr:row>
      <xdr:rowOff>152400</xdr:rowOff>
    </xdr:from>
    <xdr:to>
      <xdr:col>6</xdr:col>
      <xdr:colOff>787400</xdr:colOff>
      <xdr:row>19</xdr:row>
      <xdr:rowOff>33867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6002866" y="3462867"/>
          <a:ext cx="524934" cy="270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22-23</a:t>
          </a:r>
        </a:p>
      </xdr:txBody>
    </xdr:sp>
    <xdr:clientData/>
  </xdr:twoCellAnchor>
  <xdr:twoCellAnchor>
    <xdr:from>
      <xdr:col>5</xdr:col>
      <xdr:colOff>660399</xdr:colOff>
      <xdr:row>12</xdr:row>
      <xdr:rowOff>84667</xdr:rowOff>
    </xdr:from>
    <xdr:to>
      <xdr:col>6</xdr:col>
      <xdr:colOff>228600</xdr:colOff>
      <xdr:row>13</xdr:row>
      <xdr:rowOff>143934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444066" y="2421467"/>
          <a:ext cx="524934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23-24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567266</xdr:colOff>
      <xdr:row>16</xdr:row>
      <xdr:rowOff>84667</xdr:rowOff>
    </xdr:from>
    <xdr:to>
      <xdr:col>6</xdr:col>
      <xdr:colOff>575733</xdr:colOff>
      <xdr:row>30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/Desktop/Foodbank/AGM/2023/Foodbank/Community%20Foodbank%20Ba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/Desktop/Foodbank/Community%20Foodbank%20Ba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"/>
      <sheetName val="2019"/>
      <sheetName val="2020"/>
      <sheetName val="2021"/>
      <sheetName val="2022"/>
      <sheetName val="2023"/>
      <sheetName val="2019 (2)"/>
      <sheetName val="2019 (3)"/>
      <sheetName val="2019 (4)"/>
      <sheetName val="2019 (5)"/>
      <sheetName val="Report"/>
      <sheetName val="Totals"/>
      <sheetName val="Sheet1"/>
      <sheetName val="Young Carers"/>
    </sheetNames>
    <sheetDataSet>
      <sheetData sheetId="0">
        <row r="20">
          <cell r="B20">
            <v>92</v>
          </cell>
          <cell r="C20">
            <v>50</v>
          </cell>
          <cell r="D20">
            <v>21</v>
          </cell>
          <cell r="E20">
            <v>33</v>
          </cell>
          <cell r="F20">
            <v>61</v>
          </cell>
          <cell r="G20">
            <v>48</v>
          </cell>
          <cell r="H20">
            <v>44</v>
          </cell>
          <cell r="I20">
            <v>71</v>
          </cell>
          <cell r="J20">
            <v>63</v>
          </cell>
          <cell r="K20">
            <v>62</v>
          </cell>
          <cell r="L20">
            <v>38</v>
          </cell>
          <cell r="M20">
            <v>140</v>
          </cell>
        </row>
      </sheetData>
      <sheetData sheetId="1">
        <row r="20">
          <cell r="B20">
            <v>67</v>
          </cell>
          <cell r="C20">
            <v>98</v>
          </cell>
          <cell r="D20">
            <v>71</v>
          </cell>
          <cell r="E20">
            <v>66</v>
          </cell>
          <cell r="F20">
            <v>47</v>
          </cell>
          <cell r="G20">
            <v>67</v>
          </cell>
          <cell r="H20">
            <v>40</v>
          </cell>
          <cell r="I20">
            <v>48</v>
          </cell>
          <cell r="J20">
            <v>107</v>
          </cell>
          <cell r="K20">
            <v>117</v>
          </cell>
          <cell r="L20">
            <v>103</v>
          </cell>
          <cell r="M20">
            <v>245</v>
          </cell>
        </row>
      </sheetData>
      <sheetData sheetId="2">
        <row r="33">
          <cell r="B33">
            <v>179</v>
          </cell>
          <cell r="C33">
            <v>117</v>
          </cell>
          <cell r="D33">
            <v>335</v>
          </cell>
          <cell r="E33">
            <v>273</v>
          </cell>
          <cell r="F33">
            <v>290</v>
          </cell>
          <cell r="G33">
            <v>284</v>
          </cell>
          <cell r="H33">
            <v>224</v>
          </cell>
          <cell r="I33">
            <v>268</v>
          </cell>
          <cell r="J33">
            <v>285</v>
          </cell>
          <cell r="K33">
            <v>289</v>
          </cell>
          <cell r="L33">
            <v>315</v>
          </cell>
          <cell r="M33">
            <v>547</v>
          </cell>
        </row>
      </sheetData>
      <sheetData sheetId="3">
        <row r="38">
          <cell r="B38">
            <v>340</v>
          </cell>
          <cell r="C38">
            <v>323</v>
          </cell>
          <cell r="D38">
            <v>285</v>
          </cell>
          <cell r="E38">
            <v>156</v>
          </cell>
          <cell r="F38">
            <v>104</v>
          </cell>
          <cell r="G38">
            <v>162</v>
          </cell>
          <cell r="H38">
            <v>161</v>
          </cell>
          <cell r="I38">
            <v>96</v>
          </cell>
          <cell r="J38">
            <v>169</v>
          </cell>
          <cell r="K38">
            <v>193</v>
          </cell>
          <cell r="L38">
            <v>237</v>
          </cell>
          <cell r="M38">
            <v>540</v>
          </cell>
        </row>
      </sheetData>
      <sheetData sheetId="4">
        <row r="25">
          <cell r="B25">
            <v>215</v>
          </cell>
          <cell r="C25">
            <v>205</v>
          </cell>
          <cell r="D25">
            <v>275</v>
          </cell>
          <cell r="E25">
            <v>363</v>
          </cell>
          <cell r="F25">
            <v>303</v>
          </cell>
          <cell r="G25">
            <v>214</v>
          </cell>
          <cell r="H25">
            <v>162</v>
          </cell>
          <cell r="I25">
            <v>148</v>
          </cell>
          <cell r="J25">
            <v>169</v>
          </cell>
          <cell r="K25">
            <v>169</v>
          </cell>
          <cell r="L25">
            <v>263</v>
          </cell>
          <cell r="M25">
            <v>404</v>
          </cell>
        </row>
      </sheetData>
      <sheetData sheetId="5">
        <row r="2">
          <cell r="Q2">
            <v>28</v>
          </cell>
        </row>
        <row r="28">
          <cell r="B28">
            <v>166</v>
          </cell>
          <cell r="C28">
            <v>204</v>
          </cell>
          <cell r="D28">
            <v>160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">
          <cell r="B14">
            <v>383</v>
          </cell>
        </row>
      </sheetData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"/>
      <sheetName val="2019"/>
      <sheetName val="2020"/>
      <sheetName val="2021"/>
      <sheetName val="2022"/>
      <sheetName val="2023"/>
      <sheetName val="2024"/>
      <sheetName val="2019 (2)"/>
      <sheetName val="2019 (3)"/>
      <sheetName val="2019 (4)"/>
      <sheetName val="2019 (5)"/>
      <sheetName val="Report"/>
      <sheetName val="Totals"/>
      <sheetName val="Totals Portree"/>
      <sheetName val="Sheet1"/>
      <sheetName val="Young Carer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9">
          <cell r="E29">
            <v>135</v>
          </cell>
          <cell r="F29">
            <v>141</v>
          </cell>
          <cell r="G29">
            <v>134</v>
          </cell>
          <cell r="H29">
            <v>177</v>
          </cell>
          <cell r="I29">
            <v>204</v>
          </cell>
          <cell r="J29">
            <v>206</v>
          </cell>
          <cell r="K29">
            <v>144</v>
          </cell>
          <cell r="L29">
            <v>187</v>
          </cell>
          <cell r="M29">
            <v>479</v>
          </cell>
        </row>
      </sheetData>
      <sheetData sheetId="6">
        <row r="30">
          <cell r="B30">
            <v>171</v>
          </cell>
          <cell r="C30">
            <v>147</v>
          </cell>
          <cell r="D30">
            <v>142</v>
          </cell>
          <cell r="E30">
            <v>149</v>
          </cell>
          <cell r="F30">
            <v>168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topLeftCell="A16" zoomScale="150" zoomScaleNormal="150" zoomScalePageLayoutView="150" workbookViewId="0">
      <selection activeCell="O33" sqref="O33"/>
    </sheetView>
  </sheetViews>
  <sheetFormatPr baseColWidth="10" defaultColWidth="7.83203125" defaultRowHeight="16" x14ac:dyDescent="0.25"/>
  <cols>
    <col min="1" max="1" width="7" style="13" customWidth="1"/>
    <col min="2" max="2" width="12.1640625" style="6" customWidth="1"/>
    <col min="3" max="3" width="11" style="12" customWidth="1"/>
    <col min="4" max="4" width="10.5" style="13" customWidth="1"/>
    <col min="5" max="5" width="1.33203125" style="6" customWidth="1"/>
    <col min="6" max="6" width="6.5" style="13" customWidth="1"/>
    <col min="7" max="7" width="10.83203125" style="6" customWidth="1"/>
    <col min="8" max="8" width="11.5" style="12" customWidth="1"/>
    <col min="9" max="9" width="10.33203125" style="13" customWidth="1"/>
    <col min="10" max="10" width="1.5" style="6" customWidth="1"/>
    <col min="11" max="11" width="6" style="13" customWidth="1"/>
    <col min="12" max="12" width="12.1640625" style="21" customWidth="1"/>
    <col min="13" max="13" width="10.1640625" style="12" customWidth="1"/>
    <col min="14" max="14" width="9.1640625" style="13" customWidth="1"/>
    <col min="15" max="15" width="9.6640625" style="6" customWidth="1"/>
    <col min="16" max="16384" width="7.83203125" style="6"/>
  </cols>
  <sheetData>
    <row r="1" spans="1:15" s="1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F1" s="1" t="s">
        <v>0</v>
      </c>
      <c r="G1" s="1" t="s">
        <v>4</v>
      </c>
      <c r="H1" s="2" t="s">
        <v>2</v>
      </c>
      <c r="I1" s="1" t="s">
        <v>3</v>
      </c>
      <c r="K1" s="1" t="s">
        <v>0</v>
      </c>
      <c r="L1" s="1" t="s">
        <v>5</v>
      </c>
      <c r="M1" s="2" t="s">
        <v>2</v>
      </c>
      <c r="N1" s="1" t="s">
        <v>3</v>
      </c>
    </row>
    <row r="2" spans="1:15" x14ac:dyDescent="0.25">
      <c r="A2" s="3" t="s">
        <v>37</v>
      </c>
      <c r="B2" s="4" t="s">
        <v>6</v>
      </c>
      <c r="C2" s="5">
        <v>58865.26</v>
      </c>
      <c r="D2" s="5">
        <f>C2</f>
        <v>58865.26</v>
      </c>
      <c r="F2" s="7" t="s">
        <v>38</v>
      </c>
      <c r="G2" s="4" t="s">
        <v>4</v>
      </c>
      <c r="H2" s="8">
        <v>4562.38</v>
      </c>
      <c r="I2" s="8">
        <f>H2</f>
        <v>4562.38</v>
      </c>
      <c r="K2" s="7" t="s">
        <v>38</v>
      </c>
      <c r="L2" s="9" t="s">
        <v>7</v>
      </c>
      <c r="M2" s="8">
        <v>14.56</v>
      </c>
      <c r="N2" s="8">
        <f>M2</f>
        <v>14.56</v>
      </c>
      <c r="O2" s="24"/>
    </row>
    <row r="3" spans="1:15" x14ac:dyDescent="0.25">
      <c r="A3" s="7" t="s">
        <v>38</v>
      </c>
      <c r="B3" s="4" t="s">
        <v>8</v>
      </c>
      <c r="C3" s="8">
        <v>145</v>
      </c>
      <c r="D3" s="5">
        <f>D2+C3</f>
        <v>59010.26</v>
      </c>
      <c r="F3" s="7" t="s">
        <v>39</v>
      </c>
      <c r="G3" s="4" t="s">
        <v>4</v>
      </c>
      <c r="H3" s="8">
        <v>2656.93</v>
      </c>
      <c r="I3" s="8">
        <f>I2+H3</f>
        <v>7219.3099999999995</v>
      </c>
      <c r="K3" s="7" t="s">
        <v>39</v>
      </c>
      <c r="L3" s="9" t="s">
        <v>7</v>
      </c>
      <c r="M3" s="8">
        <v>13.81</v>
      </c>
      <c r="N3" s="8">
        <f>N2+M3</f>
        <v>28.37</v>
      </c>
      <c r="O3" s="24"/>
    </row>
    <row r="4" spans="1:15" x14ac:dyDescent="0.25">
      <c r="A4" s="3"/>
      <c r="B4" s="4" t="s">
        <v>11</v>
      </c>
      <c r="C4" s="8">
        <v>0.04</v>
      </c>
      <c r="D4" s="5">
        <f t="shared" ref="D4:D32" si="0">D3+C4</f>
        <v>59010.3</v>
      </c>
      <c r="F4" s="7" t="s">
        <v>50</v>
      </c>
      <c r="G4" s="4" t="s">
        <v>4</v>
      </c>
      <c r="H4" s="8">
        <v>1230.72</v>
      </c>
      <c r="I4" s="8">
        <f t="shared" ref="I4:I16" si="1">I3+H4</f>
        <v>8450.0299999999988</v>
      </c>
      <c r="K4" s="15"/>
      <c r="L4" s="9" t="s">
        <v>51</v>
      </c>
      <c r="M4" s="8">
        <v>3000</v>
      </c>
      <c r="N4" s="8">
        <f t="shared" ref="N4:N33" si="2">N3+M4</f>
        <v>3028.37</v>
      </c>
    </row>
    <row r="5" spans="1:15" x14ac:dyDescent="0.25">
      <c r="A5" s="15"/>
      <c r="B5" s="4" t="s">
        <v>9</v>
      </c>
      <c r="C5" s="8">
        <v>2000</v>
      </c>
      <c r="D5" s="5">
        <f t="shared" si="0"/>
        <v>61010.3</v>
      </c>
      <c r="F5" s="7" t="s">
        <v>41</v>
      </c>
      <c r="G5" s="4" t="s">
        <v>4</v>
      </c>
      <c r="H5" s="8">
        <v>3117.35</v>
      </c>
      <c r="I5" s="8">
        <f t="shared" si="1"/>
        <v>11567.38</v>
      </c>
      <c r="K5" s="15"/>
      <c r="L5" s="9" t="s">
        <v>52</v>
      </c>
      <c r="M5" s="5">
        <v>53.8</v>
      </c>
      <c r="N5" s="8">
        <f t="shared" si="2"/>
        <v>3082.17</v>
      </c>
    </row>
    <row r="6" spans="1:15" x14ac:dyDescent="0.25">
      <c r="A6" s="7" t="s">
        <v>39</v>
      </c>
      <c r="B6" s="4" t="s">
        <v>8</v>
      </c>
      <c r="C6" s="8">
        <v>411.46</v>
      </c>
      <c r="D6" s="5">
        <f t="shared" si="0"/>
        <v>61421.760000000002</v>
      </c>
      <c r="F6" s="7" t="s">
        <v>42</v>
      </c>
      <c r="G6" s="4" t="s">
        <v>4</v>
      </c>
      <c r="H6" s="8">
        <v>1785.14</v>
      </c>
      <c r="I6" s="8">
        <f t="shared" si="1"/>
        <v>13352.519999999999</v>
      </c>
      <c r="K6" s="15"/>
      <c r="L6" s="9" t="s">
        <v>16</v>
      </c>
      <c r="M6" s="8">
        <v>7.7</v>
      </c>
      <c r="N6" s="8">
        <f t="shared" si="2"/>
        <v>3089.87</v>
      </c>
    </row>
    <row r="7" spans="1:15" x14ac:dyDescent="0.25">
      <c r="A7" s="15"/>
      <c r="B7" s="4" t="s">
        <v>11</v>
      </c>
      <c r="C7" s="8">
        <v>0.44</v>
      </c>
      <c r="D7" s="5">
        <f t="shared" si="0"/>
        <v>61422.200000000004</v>
      </c>
      <c r="F7" s="7" t="s">
        <v>43</v>
      </c>
      <c r="G7" s="4" t="s">
        <v>4</v>
      </c>
      <c r="H7" s="8">
        <v>1794.12</v>
      </c>
      <c r="I7" s="8">
        <f t="shared" si="1"/>
        <v>15146.64</v>
      </c>
      <c r="K7" s="7" t="s">
        <v>50</v>
      </c>
      <c r="L7" s="9" t="s">
        <v>7</v>
      </c>
      <c r="M7" s="8">
        <v>12.85</v>
      </c>
      <c r="N7" s="8">
        <f t="shared" si="2"/>
        <v>3102.72</v>
      </c>
    </row>
    <row r="8" spans="1:15" x14ac:dyDescent="0.25">
      <c r="A8" s="15"/>
      <c r="B8" s="4" t="s">
        <v>9</v>
      </c>
      <c r="C8" s="8">
        <v>1000</v>
      </c>
      <c r="D8" s="5">
        <f t="shared" si="0"/>
        <v>62422.200000000004</v>
      </c>
      <c r="F8" s="7" t="s">
        <v>44</v>
      </c>
      <c r="G8" s="4" t="s">
        <v>4</v>
      </c>
      <c r="H8" s="8">
        <v>3394.75</v>
      </c>
      <c r="I8" s="8">
        <f t="shared" si="1"/>
        <v>18541.39</v>
      </c>
      <c r="K8" s="3"/>
      <c r="L8" s="9" t="s">
        <v>16</v>
      </c>
      <c r="M8" s="8">
        <v>7.7</v>
      </c>
      <c r="N8" s="8">
        <f t="shared" si="2"/>
        <v>3110.4199999999996</v>
      </c>
    </row>
    <row r="9" spans="1:15" x14ac:dyDescent="0.25">
      <c r="A9" s="7" t="s">
        <v>40</v>
      </c>
      <c r="B9" s="4" t="s">
        <v>8</v>
      </c>
      <c r="C9" s="8">
        <v>307.87</v>
      </c>
      <c r="D9" s="5">
        <f t="shared" si="0"/>
        <v>62730.070000000007</v>
      </c>
      <c r="F9" s="7" t="s">
        <v>45</v>
      </c>
      <c r="G9" s="4" t="s">
        <v>4</v>
      </c>
      <c r="H9" s="8">
        <v>3133.78</v>
      </c>
      <c r="I9" s="8">
        <f t="shared" si="1"/>
        <v>21675.17</v>
      </c>
      <c r="K9" s="7" t="s">
        <v>41</v>
      </c>
      <c r="L9" s="9" t="s">
        <v>7</v>
      </c>
      <c r="M9" s="8">
        <v>12.12</v>
      </c>
      <c r="N9" s="8">
        <f t="shared" si="2"/>
        <v>3122.5399999999995</v>
      </c>
    </row>
    <row r="10" spans="1:15" x14ac:dyDescent="0.25">
      <c r="A10" s="15"/>
      <c r="B10" s="4" t="s">
        <v>11</v>
      </c>
      <c r="C10" s="8">
        <v>0.04</v>
      </c>
      <c r="D10" s="5">
        <f t="shared" si="0"/>
        <v>62730.110000000008</v>
      </c>
      <c r="F10" s="15"/>
      <c r="G10" s="4" t="s">
        <v>15</v>
      </c>
      <c r="H10" s="8">
        <v>7375</v>
      </c>
      <c r="I10" s="8">
        <f t="shared" si="1"/>
        <v>29050.17</v>
      </c>
      <c r="K10" s="15"/>
      <c r="L10" s="9" t="s">
        <v>53</v>
      </c>
      <c r="M10" s="8">
        <v>12.5</v>
      </c>
      <c r="N10" s="8">
        <f t="shared" si="2"/>
        <v>3135.0399999999995</v>
      </c>
    </row>
    <row r="11" spans="1:15" x14ac:dyDescent="0.25">
      <c r="A11" s="7" t="s">
        <v>41</v>
      </c>
      <c r="B11" s="4" t="s">
        <v>8</v>
      </c>
      <c r="C11" s="8">
        <v>851.2</v>
      </c>
      <c r="D11" s="5">
        <f t="shared" si="0"/>
        <v>63581.310000000005</v>
      </c>
      <c r="F11" s="7" t="s">
        <v>46</v>
      </c>
      <c r="G11" s="4" t="s">
        <v>4</v>
      </c>
      <c r="H11" s="8">
        <v>4542.21</v>
      </c>
      <c r="I11" s="8">
        <f t="shared" si="1"/>
        <v>33592.379999999997</v>
      </c>
      <c r="K11" s="7" t="s">
        <v>42</v>
      </c>
      <c r="L11" s="9" t="s">
        <v>7</v>
      </c>
      <c r="M11" s="8">
        <v>14.04</v>
      </c>
      <c r="N11" s="8">
        <f t="shared" si="2"/>
        <v>3149.0799999999995</v>
      </c>
    </row>
    <row r="12" spans="1:15" x14ac:dyDescent="0.25">
      <c r="A12" s="15"/>
      <c r="B12" s="4" t="s">
        <v>9</v>
      </c>
      <c r="C12" s="8">
        <v>1500</v>
      </c>
      <c r="D12" s="5">
        <f t="shared" si="0"/>
        <v>65081.310000000005</v>
      </c>
      <c r="F12" s="3"/>
      <c r="G12" s="4" t="s">
        <v>15</v>
      </c>
      <c r="H12" s="8">
        <v>625</v>
      </c>
      <c r="I12" s="8">
        <f t="shared" si="1"/>
        <v>34217.379999999997</v>
      </c>
      <c r="K12" s="15"/>
      <c r="L12" s="9" t="s">
        <v>16</v>
      </c>
      <c r="M12" s="8">
        <v>8</v>
      </c>
      <c r="N12" s="8">
        <f t="shared" si="2"/>
        <v>3157.0799999999995</v>
      </c>
    </row>
    <row r="13" spans="1:15" x14ac:dyDescent="0.25">
      <c r="A13" s="3"/>
      <c r="B13" s="4" t="s">
        <v>11</v>
      </c>
      <c r="C13" s="8">
        <v>0.26</v>
      </c>
      <c r="D13" s="5">
        <f t="shared" si="0"/>
        <v>65081.570000000007</v>
      </c>
      <c r="F13" s="7" t="s">
        <v>47</v>
      </c>
      <c r="G13" s="4" t="s">
        <v>4</v>
      </c>
      <c r="H13" s="8">
        <v>2745.5</v>
      </c>
      <c r="I13" s="8">
        <f t="shared" si="1"/>
        <v>36962.879999999997</v>
      </c>
      <c r="K13" s="7" t="s">
        <v>43</v>
      </c>
      <c r="L13" s="9" t="s">
        <v>7</v>
      </c>
      <c r="M13" s="8">
        <v>13.98</v>
      </c>
      <c r="N13" s="8">
        <f t="shared" si="2"/>
        <v>3171.0599999999995</v>
      </c>
    </row>
    <row r="14" spans="1:15" x14ac:dyDescent="0.25">
      <c r="A14" s="7" t="s">
        <v>42</v>
      </c>
      <c r="B14" s="4" t="s">
        <v>8</v>
      </c>
      <c r="C14" s="8">
        <v>75</v>
      </c>
      <c r="D14" s="5">
        <f t="shared" si="0"/>
        <v>65156.570000000007</v>
      </c>
      <c r="F14" s="7" t="s">
        <v>48</v>
      </c>
      <c r="G14" s="4" t="s">
        <v>4</v>
      </c>
      <c r="H14" s="8">
        <v>4099.3599999999997</v>
      </c>
      <c r="I14" s="8">
        <f t="shared" si="1"/>
        <v>41062.239999999998</v>
      </c>
      <c r="K14" s="15"/>
      <c r="L14" s="9" t="s">
        <v>16</v>
      </c>
      <c r="M14" s="8">
        <v>6.5</v>
      </c>
      <c r="N14" s="8">
        <f t="shared" si="2"/>
        <v>3177.5599999999995</v>
      </c>
    </row>
    <row r="15" spans="1:15" x14ac:dyDescent="0.25">
      <c r="A15" s="3"/>
      <c r="B15" s="4" t="s">
        <v>9</v>
      </c>
      <c r="C15" s="8">
        <v>1200</v>
      </c>
      <c r="D15" s="5">
        <f t="shared" si="0"/>
        <v>66356.570000000007</v>
      </c>
      <c r="F15" s="15"/>
      <c r="G15" s="4" t="s">
        <v>15</v>
      </c>
      <c r="H15" s="8">
        <v>120</v>
      </c>
      <c r="I15" s="8">
        <f t="shared" si="1"/>
        <v>41182.239999999998</v>
      </c>
      <c r="K15" s="15"/>
      <c r="L15" s="9" t="s">
        <v>54</v>
      </c>
      <c r="M15" s="8">
        <v>12</v>
      </c>
      <c r="N15" s="8">
        <f t="shared" si="2"/>
        <v>3189.5599999999995</v>
      </c>
    </row>
    <row r="16" spans="1:15" x14ac:dyDescent="0.25">
      <c r="A16" s="15"/>
      <c r="B16" s="4" t="s">
        <v>11</v>
      </c>
      <c r="C16" s="8">
        <v>0.17</v>
      </c>
      <c r="D16" s="5">
        <f t="shared" si="0"/>
        <v>66356.740000000005</v>
      </c>
      <c r="F16" s="7" t="s">
        <v>49</v>
      </c>
      <c r="G16" s="4" t="s">
        <v>4</v>
      </c>
      <c r="H16" s="8">
        <v>2216.86</v>
      </c>
      <c r="I16" s="8">
        <f t="shared" si="1"/>
        <v>43399.1</v>
      </c>
      <c r="K16" s="7" t="s">
        <v>44</v>
      </c>
      <c r="L16" s="9" t="s">
        <v>7</v>
      </c>
      <c r="M16" s="8">
        <v>14.15</v>
      </c>
      <c r="N16" s="8">
        <f t="shared" si="2"/>
        <v>3203.7099999999996</v>
      </c>
      <c r="O16" s="24"/>
    </row>
    <row r="17" spans="1:14" x14ac:dyDescent="0.25">
      <c r="A17" s="7" t="s">
        <v>43</v>
      </c>
      <c r="B17" s="4" t="s">
        <v>8</v>
      </c>
      <c r="C17" s="8">
        <v>75</v>
      </c>
      <c r="D17" s="5">
        <f t="shared" si="0"/>
        <v>66431.740000000005</v>
      </c>
      <c r="I17" s="12"/>
      <c r="K17" s="15"/>
      <c r="L17" s="9" t="s">
        <v>16</v>
      </c>
      <c r="M17" s="8">
        <v>6.8</v>
      </c>
      <c r="N17" s="8">
        <f t="shared" si="2"/>
        <v>3210.5099999999998</v>
      </c>
    </row>
    <row r="18" spans="1:14" x14ac:dyDescent="0.25">
      <c r="A18" s="3"/>
      <c r="B18" s="4" t="s">
        <v>11</v>
      </c>
      <c r="C18" s="8">
        <v>1.05</v>
      </c>
      <c r="D18" s="5">
        <f t="shared" si="0"/>
        <v>66432.790000000008</v>
      </c>
      <c r="I18" s="12"/>
      <c r="K18" s="15"/>
      <c r="L18" s="9" t="s">
        <v>17</v>
      </c>
      <c r="M18" s="8">
        <v>195.27</v>
      </c>
      <c r="N18" s="8">
        <f t="shared" si="2"/>
        <v>3405.7799999999997</v>
      </c>
    </row>
    <row r="19" spans="1:14" x14ac:dyDescent="0.25">
      <c r="A19" s="7" t="s">
        <v>44</v>
      </c>
      <c r="B19" s="4" t="s">
        <v>8</v>
      </c>
      <c r="C19" s="8">
        <v>6315</v>
      </c>
      <c r="D19" s="5">
        <f t="shared" si="0"/>
        <v>72747.790000000008</v>
      </c>
      <c r="I19" s="12"/>
      <c r="K19" s="7" t="s">
        <v>45</v>
      </c>
      <c r="L19" s="9" t="s">
        <v>7</v>
      </c>
      <c r="M19" s="8">
        <v>13.92</v>
      </c>
      <c r="N19" s="8">
        <f t="shared" si="2"/>
        <v>3419.7</v>
      </c>
    </row>
    <row r="20" spans="1:14" x14ac:dyDescent="0.25">
      <c r="A20" s="3"/>
      <c r="B20" s="4" t="s">
        <v>9</v>
      </c>
      <c r="C20" s="8">
        <v>1600</v>
      </c>
      <c r="D20" s="5">
        <f t="shared" si="0"/>
        <v>74347.790000000008</v>
      </c>
      <c r="F20" s="11"/>
      <c r="I20" s="12"/>
      <c r="K20" s="3"/>
      <c r="L20" s="9" t="s">
        <v>16</v>
      </c>
      <c r="M20" s="8">
        <v>9.1999999999999993</v>
      </c>
      <c r="N20" s="8">
        <f t="shared" si="2"/>
        <v>3428.8999999999996</v>
      </c>
    </row>
    <row r="21" spans="1:14" x14ac:dyDescent="0.25">
      <c r="A21" s="15"/>
      <c r="B21" s="4" t="s">
        <v>11</v>
      </c>
      <c r="C21" s="8">
        <v>0.04</v>
      </c>
      <c r="D21" s="5">
        <f t="shared" si="0"/>
        <v>74347.83</v>
      </c>
      <c r="F21" s="11"/>
      <c r="G21" s="36" t="s">
        <v>35</v>
      </c>
      <c r="H21" s="37">
        <v>58865.26</v>
      </c>
      <c r="I21" s="12"/>
      <c r="K21" s="15"/>
      <c r="L21" s="9" t="s">
        <v>17</v>
      </c>
      <c r="M21" s="8">
        <v>29.97</v>
      </c>
      <c r="N21" s="8">
        <f t="shared" si="2"/>
        <v>3458.8699999999994</v>
      </c>
    </row>
    <row r="22" spans="1:14" x14ac:dyDescent="0.25">
      <c r="A22" s="7" t="s">
        <v>45</v>
      </c>
      <c r="B22" s="4" t="s">
        <v>8</v>
      </c>
      <c r="C22" s="8">
        <v>2300.6</v>
      </c>
      <c r="D22" s="5">
        <f t="shared" si="0"/>
        <v>76648.430000000008</v>
      </c>
      <c r="F22" s="11"/>
      <c r="G22" s="36" t="s">
        <v>19</v>
      </c>
      <c r="H22" s="37">
        <v>28625.59</v>
      </c>
      <c r="I22" s="12"/>
      <c r="K22" s="7" t="s">
        <v>46</v>
      </c>
      <c r="L22" s="9" t="s">
        <v>7</v>
      </c>
      <c r="M22" s="8">
        <v>13.62</v>
      </c>
      <c r="N22" s="8">
        <f t="shared" si="2"/>
        <v>3472.4899999999993</v>
      </c>
    </row>
    <row r="23" spans="1:14" x14ac:dyDescent="0.25">
      <c r="A23" s="15"/>
      <c r="B23" s="4" t="s">
        <v>11</v>
      </c>
      <c r="C23" s="8">
        <v>0.73</v>
      </c>
      <c r="D23" s="5">
        <f t="shared" si="0"/>
        <v>76649.16</v>
      </c>
      <c r="F23" s="11"/>
      <c r="G23" s="38" t="s">
        <v>13</v>
      </c>
      <c r="H23" s="2">
        <f>I16+N33</f>
        <v>47959.649999999994</v>
      </c>
      <c r="I23" s="12"/>
      <c r="K23" s="3"/>
      <c r="L23" s="9" t="s">
        <v>16</v>
      </c>
      <c r="M23" s="8">
        <v>13.4</v>
      </c>
      <c r="N23" s="8">
        <f t="shared" si="2"/>
        <v>3485.8899999999994</v>
      </c>
    </row>
    <row r="24" spans="1:14" x14ac:dyDescent="0.25">
      <c r="A24" s="7" t="s">
        <v>46</v>
      </c>
      <c r="B24" s="4" t="s">
        <v>8</v>
      </c>
      <c r="C24" s="8">
        <v>225</v>
      </c>
      <c r="D24" s="5">
        <f t="shared" si="0"/>
        <v>76874.16</v>
      </c>
      <c r="F24" s="11"/>
      <c r="I24" s="14"/>
      <c r="K24" s="3"/>
      <c r="L24" s="10" t="s">
        <v>10</v>
      </c>
      <c r="M24" s="8">
        <v>671.66</v>
      </c>
      <c r="N24" s="8">
        <f t="shared" si="2"/>
        <v>4157.5499999999993</v>
      </c>
    </row>
    <row r="25" spans="1:14" x14ac:dyDescent="0.25">
      <c r="A25" s="3"/>
      <c r="B25" s="4" t="s">
        <v>11</v>
      </c>
      <c r="C25" s="8">
        <v>13.83</v>
      </c>
      <c r="D25" s="5">
        <f t="shared" si="0"/>
        <v>76887.990000000005</v>
      </c>
      <c r="F25" s="11"/>
      <c r="I25" s="14"/>
      <c r="K25" s="15"/>
      <c r="L25" s="9" t="s">
        <v>18</v>
      </c>
      <c r="M25" s="8">
        <v>100</v>
      </c>
      <c r="N25" s="8">
        <f t="shared" si="2"/>
        <v>4257.5499999999993</v>
      </c>
    </row>
    <row r="26" spans="1:14" x14ac:dyDescent="0.25">
      <c r="A26" s="7" t="s">
        <v>47</v>
      </c>
      <c r="B26" s="4" t="s">
        <v>8</v>
      </c>
      <c r="C26" s="8">
        <v>75</v>
      </c>
      <c r="D26" s="5">
        <f t="shared" si="0"/>
        <v>76962.990000000005</v>
      </c>
      <c r="F26" s="11"/>
      <c r="G26" s="6" t="s">
        <v>12</v>
      </c>
      <c r="H26" s="12">
        <f>D32-H23</f>
        <v>39531.200000000012</v>
      </c>
      <c r="I26" s="14"/>
      <c r="K26" s="15"/>
      <c r="L26" s="9" t="s">
        <v>59</v>
      </c>
      <c r="M26" s="8">
        <v>198</v>
      </c>
      <c r="N26" s="8">
        <f t="shared" si="2"/>
        <v>4455.5499999999993</v>
      </c>
    </row>
    <row r="27" spans="1:14" x14ac:dyDescent="0.25">
      <c r="A27" s="3"/>
      <c r="B27" s="4" t="s">
        <v>9</v>
      </c>
      <c r="C27" s="8">
        <v>3800</v>
      </c>
      <c r="D27" s="5">
        <f t="shared" si="0"/>
        <v>80762.990000000005</v>
      </c>
      <c r="F27" s="11"/>
      <c r="H27" s="12" t="s">
        <v>56</v>
      </c>
      <c r="I27" s="14"/>
      <c r="K27" s="7" t="s">
        <v>47</v>
      </c>
      <c r="L27" s="9" t="s">
        <v>7</v>
      </c>
      <c r="M27" s="8">
        <v>13.87</v>
      </c>
      <c r="N27" s="8">
        <f t="shared" si="2"/>
        <v>4469.4199999999992</v>
      </c>
    </row>
    <row r="28" spans="1:14" x14ac:dyDescent="0.25">
      <c r="A28" s="3"/>
      <c r="B28" s="4" t="s">
        <v>11</v>
      </c>
      <c r="C28" s="8">
        <v>29.14</v>
      </c>
      <c r="D28" s="5">
        <f t="shared" si="0"/>
        <v>80792.13</v>
      </c>
      <c r="H28" s="2"/>
      <c r="I28" s="12"/>
      <c r="K28" s="15"/>
      <c r="L28" s="9" t="s">
        <v>16</v>
      </c>
      <c r="M28" s="8">
        <v>8.3000000000000007</v>
      </c>
      <c r="N28" s="8">
        <f t="shared" si="2"/>
        <v>4477.7199999999993</v>
      </c>
    </row>
    <row r="29" spans="1:14" x14ac:dyDescent="0.25">
      <c r="A29" s="7" t="s">
        <v>48</v>
      </c>
      <c r="B29" s="4" t="s">
        <v>8</v>
      </c>
      <c r="C29" s="8">
        <v>6345.3</v>
      </c>
      <c r="D29" s="5">
        <f t="shared" si="0"/>
        <v>87137.430000000008</v>
      </c>
      <c r="G29" s="6" t="s">
        <v>14</v>
      </c>
      <c r="H29" s="12">
        <v>39531.199999999997</v>
      </c>
      <c r="I29" s="12"/>
      <c r="K29" s="7" t="s">
        <v>48</v>
      </c>
      <c r="L29" s="9" t="s">
        <v>7</v>
      </c>
      <c r="M29" s="8">
        <v>14.28</v>
      </c>
      <c r="N29" s="8">
        <f t="shared" si="2"/>
        <v>4491.9999999999991</v>
      </c>
    </row>
    <row r="30" spans="1:14" x14ac:dyDescent="0.25">
      <c r="A30" s="3"/>
      <c r="B30" s="4" t="s">
        <v>11</v>
      </c>
      <c r="C30" s="8">
        <v>2.9</v>
      </c>
      <c r="D30" s="5">
        <f t="shared" si="0"/>
        <v>87140.33</v>
      </c>
      <c r="I30" s="12"/>
      <c r="K30" s="3"/>
      <c r="L30" s="9" t="s">
        <v>55</v>
      </c>
      <c r="M30" s="8">
        <v>35.72</v>
      </c>
      <c r="N30" s="8">
        <f t="shared" si="2"/>
        <v>4527.7199999999993</v>
      </c>
    </row>
    <row r="31" spans="1:14" x14ac:dyDescent="0.25">
      <c r="A31" s="7" t="s">
        <v>49</v>
      </c>
      <c r="B31" s="4" t="s">
        <v>8</v>
      </c>
      <c r="C31" s="8">
        <v>345</v>
      </c>
      <c r="D31" s="5">
        <f t="shared" si="0"/>
        <v>87485.33</v>
      </c>
      <c r="I31" s="12"/>
      <c r="K31" s="15"/>
      <c r="L31" s="9" t="s">
        <v>16</v>
      </c>
      <c r="M31" s="8">
        <v>7.4</v>
      </c>
      <c r="N31" s="8">
        <f t="shared" si="2"/>
        <v>4535.119999999999</v>
      </c>
    </row>
    <row r="32" spans="1:14" x14ac:dyDescent="0.25">
      <c r="A32" s="3"/>
      <c r="B32" s="4" t="s">
        <v>11</v>
      </c>
      <c r="C32" s="8">
        <v>5.52</v>
      </c>
      <c r="D32" s="5">
        <f t="shared" si="0"/>
        <v>87490.85</v>
      </c>
      <c r="I32" s="12"/>
      <c r="K32" s="7" t="s">
        <v>49</v>
      </c>
      <c r="L32" s="9" t="s">
        <v>7</v>
      </c>
      <c r="M32" s="8">
        <v>14.13</v>
      </c>
      <c r="N32" s="8">
        <f t="shared" si="2"/>
        <v>4549.2499999999991</v>
      </c>
    </row>
    <row r="33" spans="1:14" x14ac:dyDescent="0.25">
      <c r="D33" s="14"/>
      <c r="I33" s="12"/>
      <c r="K33" s="15"/>
      <c r="L33" s="9" t="s">
        <v>16</v>
      </c>
      <c r="M33" s="8">
        <v>11.3</v>
      </c>
      <c r="N33" s="8">
        <f t="shared" si="2"/>
        <v>4560.5499999999993</v>
      </c>
    </row>
    <row r="34" spans="1:14" x14ac:dyDescent="0.25">
      <c r="D34" s="14"/>
      <c r="I34" s="12"/>
    </row>
    <row r="35" spans="1:14" x14ac:dyDescent="0.25">
      <c r="D35" s="14"/>
      <c r="I35" s="12"/>
    </row>
    <row r="36" spans="1:14" x14ac:dyDescent="0.25">
      <c r="D36" s="14"/>
      <c r="F36" s="11"/>
      <c r="I36" s="12"/>
      <c r="L36" s="39"/>
    </row>
    <row r="37" spans="1:14" x14ac:dyDescent="0.25">
      <c r="A37" s="11"/>
      <c r="D37" s="14"/>
      <c r="F37" s="17"/>
      <c r="I37" s="12"/>
      <c r="N37" s="12"/>
    </row>
    <row r="38" spans="1:14" x14ac:dyDescent="0.25">
      <c r="A38" s="11"/>
      <c r="D38" s="14"/>
      <c r="F38" s="11"/>
      <c r="I38" s="12"/>
    </row>
    <row r="39" spans="1:14" x14ac:dyDescent="0.25">
      <c r="A39" s="11"/>
      <c r="I39" s="12"/>
    </row>
    <row r="40" spans="1:14" x14ac:dyDescent="0.25">
      <c r="A40" s="11"/>
      <c r="D40" s="14"/>
      <c r="I40" s="12"/>
    </row>
    <row r="41" spans="1:14" x14ac:dyDescent="0.25">
      <c r="A41" s="11"/>
      <c r="I41" s="12"/>
    </row>
    <row r="42" spans="1:14" x14ac:dyDescent="0.25">
      <c r="A42" s="11"/>
      <c r="I42" s="12"/>
    </row>
    <row r="43" spans="1:14" x14ac:dyDescent="0.25">
      <c r="A43" s="11"/>
      <c r="I43" s="12"/>
    </row>
    <row r="44" spans="1:14" x14ac:dyDescent="0.25">
      <c r="A44" s="11"/>
      <c r="I44" s="12"/>
    </row>
    <row r="45" spans="1:14" x14ac:dyDescent="0.25">
      <c r="I45" s="12"/>
    </row>
    <row r="46" spans="1:14" x14ac:dyDescent="0.25">
      <c r="I46" s="12"/>
    </row>
    <row r="47" spans="1:14" x14ac:dyDescent="0.25">
      <c r="I47" s="12"/>
    </row>
    <row r="48" spans="1:14" x14ac:dyDescent="0.25">
      <c r="I48" s="12"/>
    </row>
    <row r="49" spans="9:9" x14ac:dyDescent="0.25">
      <c r="I49" s="12"/>
    </row>
    <row r="50" spans="9:9" x14ac:dyDescent="0.25">
      <c r="I50" s="12"/>
    </row>
    <row r="51" spans="9:9" x14ac:dyDescent="0.25">
      <c r="I51" s="12"/>
    </row>
    <row r="52" spans="9:9" x14ac:dyDescent="0.25">
      <c r="I52" s="12"/>
    </row>
    <row r="53" spans="9:9" x14ac:dyDescent="0.25">
      <c r="I53" s="12"/>
    </row>
    <row r="54" spans="9:9" x14ac:dyDescent="0.25">
      <c r="I54" s="12"/>
    </row>
    <row r="55" spans="9:9" x14ac:dyDescent="0.25">
      <c r="I55" s="12"/>
    </row>
    <row r="56" spans="9:9" x14ac:dyDescent="0.25">
      <c r="I56" s="12"/>
    </row>
    <row r="57" spans="9:9" x14ac:dyDescent="0.25">
      <c r="I57" s="12"/>
    </row>
    <row r="58" spans="9:9" x14ac:dyDescent="0.25">
      <c r="I58" s="12"/>
    </row>
    <row r="59" spans="9:9" x14ac:dyDescent="0.25">
      <c r="I59" s="12"/>
    </row>
    <row r="60" spans="9:9" x14ac:dyDescent="0.25">
      <c r="I60" s="12"/>
    </row>
    <row r="61" spans="9:9" x14ac:dyDescent="0.25">
      <c r="I61" s="12"/>
    </row>
    <row r="62" spans="9:9" x14ac:dyDescent="0.25">
      <c r="I62" s="12"/>
    </row>
    <row r="63" spans="9:9" x14ac:dyDescent="0.25">
      <c r="I63" s="12"/>
    </row>
    <row r="64" spans="9:9" x14ac:dyDescent="0.25">
      <c r="I64" s="12"/>
    </row>
    <row r="65" spans="9:9" x14ac:dyDescent="0.25">
      <c r="I65" s="12"/>
    </row>
    <row r="66" spans="9:9" x14ac:dyDescent="0.25">
      <c r="I66" s="12"/>
    </row>
    <row r="67" spans="9:9" x14ac:dyDescent="0.25">
      <c r="I67" s="12"/>
    </row>
    <row r="68" spans="9:9" x14ac:dyDescent="0.25">
      <c r="I68" s="12"/>
    </row>
    <row r="69" spans="9:9" x14ac:dyDescent="0.25">
      <c r="I69" s="12"/>
    </row>
    <row r="70" spans="9:9" x14ac:dyDescent="0.25">
      <c r="I70" s="12"/>
    </row>
    <row r="71" spans="9:9" x14ac:dyDescent="0.25">
      <c r="I71" s="12"/>
    </row>
    <row r="72" spans="9:9" x14ac:dyDescent="0.25">
      <c r="I72" s="12"/>
    </row>
    <row r="73" spans="9:9" x14ac:dyDescent="0.25">
      <c r="I73" s="12"/>
    </row>
    <row r="74" spans="9:9" x14ac:dyDescent="0.25">
      <c r="I74" s="12"/>
    </row>
    <row r="75" spans="9:9" x14ac:dyDescent="0.25">
      <c r="I75" s="12"/>
    </row>
    <row r="76" spans="9:9" x14ac:dyDescent="0.25">
      <c r="I76" s="12"/>
    </row>
    <row r="77" spans="9:9" x14ac:dyDescent="0.25">
      <c r="I77" s="12"/>
    </row>
    <row r="78" spans="9:9" x14ac:dyDescent="0.25">
      <c r="I78" s="12"/>
    </row>
    <row r="79" spans="9:9" x14ac:dyDescent="0.25">
      <c r="I79" s="12"/>
    </row>
    <row r="80" spans="9:9" x14ac:dyDescent="0.25">
      <c r="I80" s="12"/>
    </row>
    <row r="81" spans="9:9" x14ac:dyDescent="0.25">
      <c r="I81" s="12"/>
    </row>
    <row r="82" spans="9:9" x14ac:dyDescent="0.25">
      <c r="I82" s="12"/>
    </row>
    <row r="83" spans="9:9" x14ac:dyDescent="0.25">
      <c r="I83" s="12"/>
    </row>
    <row r="84" spans="9:9" x14ac:dyDescent="0.25">
      <c r="I84" s="12"/>
    </row>
    <row r="85" spans="9:9" x14ac:dyDescent="0.25">
      <c r="I85" s="12"/>
    </row>
    <row r="86" spans="9:9" x14ac:dyDescent="0.25">
      <c r="I86" s="12"/>
    </row>
    <row r="87" spans="9:9" x14ac:dyDescent="0.25">
      <c r="I87" s="12"/>
    </row>
    <row r="88" spans="9:9" x14ac:dyDescent="0.25">
      <c r="I88" s="12"/>
    </row>
    <row r="89" spans="9:9" x14ac:dyDescent="0.25">
      <c r="I89" s="12"/>
    </row>
  </sheetData>
  <phoneticPr fontId="8" type="noConversion"/>
  <pageMargins left="0.15000000000000002" right="0.15000000000000002" top="0.8037007874015748" bottom="1.3149606299212599E-2" header="0.30000000000000004" footer="0.1031496062992126"/>
  <pageSetup paperSize="9" orientation="landscape" horizontalDpi="4294967292" verticalDpi="4294967292"/>
  <headerFooter>
    <oddHeader>&amp;L&amp;12&amp;K0000FFCommunity Foodbank - Skye and Lochalsh&amp;R&amp;12&amp;K0000FFApril 2023 - March 2024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92"/>
  <sheetViews>
    <sheetView zoomScale="150" zoomScaleNormal="150" zoomScalePageLayoutView="150" workbookViewId="0">
      <selection activeCell="B21" sqref="B21"/>
    </sheetView>
  </sheetViews>
  <sheetFormatPr baseColWidth="10" defaultColWidth="7.83203125" defaultRowHeight="16" x14ac:dyDescent="0.25"/>
  <cols>
    <col min="1" max="1" width="6.5" style="13" customWidth="1"/>
    <col min="2" max="2" width="12.1640625" style="6" customWidth="1"/>
    <col min="3" max="3" width="10.1640625" style="12" customWidth="1"/>
    <col min="4" max="4" width="10.5" style="13" customWidth="1"/>
    <col min="5" max="5" width="1.33203125" style="6" customWidth="1"/>
    <col min="6" max="6" width="7.1640625" style="6" customWidth="1"/>
    <col min="7" max="7" width="8.1640625" style="6" customWidth="1"/>
    <col min="8" max="8" width="9" style="12" customWidth="1"/>
    <col min="9" max="9" width="10" style="13" customWidth="1"/>
    <col min="10" max="10" width="1" style="13" customWidth="1"/>
    <col min="11" max="11" width="7.1640625" style="13" customWidth="1"/>
    <col min="12" max="12" width="10" style="13" customWidth="1"/>
    <col min="13" max="14" width="9.1640625" style="13" customWidth="1"/>
    <col min="15" max="16" width="1.33203125" style="6" customWidth="1"/>
    <col min="17" max="17" width="7.1640625" style="13" customWidth="1"/>
    <col min="18" max="18" width="10.83203125" style="6" customWidth="1"/>
    <col min="19" max="19" width="10.5" style="12" customWidth="1"/>
    <col min="20" max="20" width="10.33203125" style="6" customWidth="1"/>
    <col min="21" max="21" width="1.5" style="6" customWidth="1"/>
    <col min="22" max="22" width="6.33203125" style="13" customWidth="1"/>
    <col min="23" max="23" width="8.5" style="13" customWidth="1"/>
    <col min="24" max="24" width="10.1640625" style="6" customWidth="1"/>
    <col min="25" max="25" width="1.5" style="6" customWidth="1"/>
    <col min="26" max="26" width="7.83203125" style="6"/>
    <col min="27" max="27" width="16.1640625" style="6" customWidth="1"/>
    <col min="28" max="28" width="9.6640625" style="6" customWidth="1"/>
    <col min="29" max="29" width="11" style="6" customWidth="1"/>
    <col min="30" max="30" width="7.83203125" style="6"/>
    <col min="31" max="31" width="17.6640625" style="6" customWidth="1"/>
    <col min="32" max="32" width="8.33203125" style="6" bestFit="1" customWidth="1"/>
    <col min="33" max="16384" width="7.83203125" style="6"/>
  </cols>
  <sheetData>
    <row r="1" spans="1:33" ht="18" x14ac:dyDescent="0.25">
      <c r="B1" s="18"/>
      <c r="C1" s="19"/>
      <c r="E1" s="18"/>
      <c r="F1" s="20" t="s">
        <v>36</v>
      </c>
      <c r="G1" s="18"/>
      <c r="T1" s="20" t="s">
        <v>58</v>
      </c>
    </row>
    <row r="2" spans="1:33" s="1" customFormat="1" x14ac:dyDescent="0.25">
      <c r="A2" s="1" t="s">
        <v>0</v>
      </c>
      <c r="B2" s="1" t="s">
        <v>1</v>
      </c>
      <c r="C2" s="2" t="s">
        <v>2</v>
      </c>
      <c r="D2" s="1" t="s">
        <v>3</v>
      </c>
      <c r="F2" s="1" t="s">
        <v>0</v>
      </c>
      <c r="G2" s="1" t="s">
        <v>8</v>
      </c>
      <c r="H2" s="2" t="s">
        <v>2</v>
      </c>
      <c r="I2" s="1" t="s">
        <v>3</v>
      </c>
      <c r="K2" s="1" t="s">
        <v>0</v>
      </c>
      <c r="L2" s="1" t="s">
        <v>11</v>
      </c>
      <c r="M2" s="2" t="s">
        <v>2</v>
      </c>
      <c r="N2" s="1" t="s">
        <v>3</v>
      </c>
      <c r="Q2" s="1" t="s">
        <v>0</v>
      </c>
      <c r="R2" s="1" t="s">
        <v>4</v>
      </c>
      <c r="S2" s="2" t="s">
        <v>2</v>
      </c>
      <c r="T2" s="1" t="s">
        <v>3</v>
      </c>
      <c r="V2" s="1" t="s">
        <v>0</v>
      </c>
      <c r="W2" s="1" t="s">
        <v>7</v>
      </c>
      <c r="X2" s="1" t="s">
        <v>3</v>
      </c>
      <c r="Z2" s="1" t="s">
        <v>0</v>
      </c>
      <c r="AA2" s="1" t="s">
        <v>16</v>
      </c>
      <c r="AB2" s="1" t="s">
        <v>3</v>
      </c>
    </row>
    <row r="3" spans="1:33" x14ac:dyDescent="0.25">
      <c r="A3" s="3" t="s">
        <v>37</v>
      </c>
      <c r="B3" s="4" t="s">
        <v>6</v>
      </c>
      <c r="C3" s="5">
        <v>58865.26</v>
      </c>
      <c r="D3" s="5">
        <f>C3</f>
        <v>58865.26</v>
      </c>
      <c r="F3" s="7" t="s">
        <v>38</v>
      </c>
      <c r="G3" s="4" t="s">
        <v>9</v>
      </c>
      <c r="H3" s="8">
        <v>2000</v>
      </c>
      <c r="I3" s="8">
        <f>H3</f>
        <v>2000</v>
      </c>
      <c r="J3" s="12"/>
      <c r="K3" s="7" t="s">
        <v>38</v>
      </c>
      <c r="L3" s="9" t="s">
        <v>11</v>
      </c>
      <c r="M3" s="8">
        <v>0.04</v>
      </c>
      <c r="N3" s="8">
        <f>M3</f>
        <v>0.04</v>
      </c>
      <c r="Q3" s="7" t="s">
        <v>38</v>
      </c>
      <c r="R3" s="4" t="s">
        <v>4</v>
      </c>
      <c r="S3" s="8">
        <v>4562.38</v>
      </c>
      <c r="T3" s="8">
        <f>S3</f>
        <v>4562.38</v>
      </c>
      <c r="V3" s="7" t="s">
        <v>38</v>
      </c>
      <c r="W3" s="8">
        <v>14.56</v>
      </c>
      <c r="X3" s="8">
        <f>W3</f>
        <v>14.56</v>
      </c>
      <c r="Y3" s="24"/>
      <c r="Z3" s="7" t="s">
        <v>39</v>
      </c>
      <c r="AA3" s="8">
        <v>7.7</v>
      </c>
      <c r="AB3" s="8">
        <f>AA3</f>
        <v>7.7</v>
      </c>
    </row>
    <row r="4" spans="1:33" x14ac:dyDescent="0.25">
      <c r="A4" s="7" t="s">
        <v>38</v>
      </c>
      <c r="B4" s="4" t="s">
        <v>8</v>
      </c>
      <c r="C4" s="8">
        <v>145</v>
      </c>
      <c r="D4" s="5">
        <f>D3+C4</f>
        <v>59010.26</v>
      </c>
      <c r="F4" s="7" t="s">
        <v>39</v>
      </c>
      <c r="G4" s="4" t="s">
        <v>9</v>
      </c>
      <c r="H4" s="8">
        <v>1000</v>
      </c>
      <c r="I4" s="8">
        <f t="shared" ref="I4:I8" si="0">I3+H4</f>
        <v>3000</v>
      </c>
      <c r="J4" s="12"/>
      <c r="K4" s="7" t="s">
        <v>39</v>
      </c>
      <c r="L4" s="9" t="s">
        <v>11</v>
      </c>
      <c r="M4" s="8">
        <v>0.44</v>
      </c>
      <c r="N4" s="8">
        <f>N3+M4</f>
        <v>0.48</v>
      </c>
      <c r="Q4" s="7" t="s">
        <v>39</v>
      </c>
      <c r="R4" s="4" t="s">
        <v>4</v>
      </c>
      <c r="S4" s="8">
        <v>2656.93</v>
      </c>
      <c r="T4" s="8">
        <f>T3+S4</f>
        <v>7219.3099999999995</v>
      </c>
      <c r="V4" s="7" t="s">
        <v>39</v>
      </c>
      <c r="W4" s="8">
        <v>13.81</v>
      </c>
      <c r="X4" s="8">
        <f>X3+W4</f>
        <v>28.37</v>
      </c>
      <c r="Y4" s="24"/>
      <c r="Z4" s="7" t="s">
        <v>50</v>
      </c>
      <c r="AA4" s="8">
        <v>7.7</v>
      </c>
      <c r="AB4" s="8">
        <f>AB3+AA4</f>
        <v>15.4</v>
      </c>
    </row>
    <row r="5" spans="1:33" x14ac:dyDescent="0.25">
      <c r="A5" s="7" t="s">
        <v>39</v>
      </c>
      <c r="B5" s="4" t="s">
        <v>8</v>
      </c>
      <c r="C5" s="8">
        <v>411.46</v>
      </c>
      <c r="D5" s="5">
        <f t="shared" ref="D5:D15" si="1">D4+C5</f>
        <v>59421.72</v>
      </c>
      <c r="F5" s="7" t="s">
        <v>57</v>
      </c>
      <c r="G5" s="4" t="s">
        <v>9</v>
      </c>
      <c r="H5" s="8">
        <v>1500</v>
      </c>
      <c r="I5" s="8">
        <f t="shared" si="0"/>
        <v>4500</v>
      </c>
      <c r="J5" s="12"/>
      <c r="K5" s="7" t="s">
        <v>50</v>
      </c>
      <c r="L5" s="9" t="s">
        <v>11</v>
      </c>
      <c r="M5" s="8">
        <v>0.04</v>
      </c>
      <c r="N5" s="8">
        <f t="shared" ref="N5:N14" si="2">N4+M5</f>
        <v>0.52</v>
      </c>
      <c r="Q5" s="7" t="s">
        <v>50</v>
      </c>
      <c r="R5" s="4" t="s">
        <v>4</v>
      </c>
      <c r="S5" s="8">
        <v>1230.72</v>
      </c>
      <c r="T5" s="8">
        <f t="shared" ref="T5:T17" si="3">T4+S5</f>
        <v>8450.0299999999988</v>
      </c>
      <c r="V5" s="7" t="s">
        <v>50</v>
      </c>
      <c r="W5" s="8">
        <v>12.85</v>
      </c>
      <c r="X5" s="8">
        <f t="shared" ref="X5:X14" si="4">X4+W5</f>
        <v>41.22</v>
      </c>
      <c r="Z5" s="7" t="s">
        <v>42</v>
      </c>
      <c r="AA5" s="8">
        <v>8</v>
      </c>
      <c r="AB5" s="8">
        <f t="shared" ref="AB5:AB12" si="5">AB4+AA5</f>
        <v>23.4</v>
      </c>
    </row>
    <row r="6" spans="1:33" x14ac:dyDescent="0.25">
      <c r="A6" s="7" t="s">
        <v>50</v>
      </c>
      <c r="B6" s="4" t="s">
        <v>8</v>
      </c>
      <c r="C6" s="8">
        <v>307.87</v>
      </c>
      <c r="D6" s="5">
        <f t="shared" si="1"/>
        <v>59729.590000000004</v>
      </c>
      <c r="F6" s="7" t="s">
        <v>42</v>
      </c>
      <c r="G6" s="4" t="s">
        <v>9</v>
      </c>
      <c r="H6" s="8">
        <v>1200</v>
      </c>
      <c r="I6" s="8">
        <f t="shared" si="0"/>
        <v>5700</v>
      </c>
      <c r="J6" s="12"/>
      <c r="K6" s="7" t="s">
        <v>57</v>
      </c>
      <c r="L6" s="9" t="s">
        <v>11</v>
      </c>
      <c r="M6" s="8">
        <v>0.26</v>
      </c>
      <c r="N6" s="8">
        <f t="shared" si="2"/>
        <v>0.78</v>
      </c>
      <c r="Q6" s="7" t="s">
        <v>41</v>
      </c>
      <c r="R6" s="4" t="s">
        <v>4</v>
      </c>
      <c r="S6" s="8">
        <v>3117.35</v>
      </c>
      <c r="T6" s="8">
        <f t="shared" si="3"/>
        <v>11567.38</v>
      </c>
      <c r="V6" s="7" t="s">
        <v>41</v>
      </c>
      <c r="W6" s="8">
        <v>12.12</v>
      </c>
      <c r="X6" s="8">
        <f t="shared" si="4"/>
        <v>53.339999999999996</v>
      </c>
      <c r="Z6" s="7" t="s">
        <v>43</v>
      </c>
      <c r="AA6" s="8">
        <v>6.5</v>
      </c>
      <c r="AB6" s="8">
        <f t="shared" si="5"/>
        <v>29.9</v>
      </c>
    </row>
    <row r="7" spans="1:33" x14ac:dyDescent="0.25">
      <c r="A7" s="7" t="s">
        <v>57</v>
      </c>
      <c r="B7" s="4" t="s">
        <v>8</v>
      </c>
      <c r="C7" s="8">
        <v>851.2</v>
      </c>
      <c r="D7" s="5">
        <f t="shared" si="1"/>
        <v>60580.79</v>
      </c>
      <c r="F7" s="7" t="s">
        <v>44</v>
      </c>
      <c r="G7" s="4" t="s">
        <v>9</v>
      </c>
      <c r="H7" s="8">
        <v>1600</v>
      </c>
      <c r="I7" s="8">
        <f t="shared" si="0"/>
        <v>7300</v>
      </c>
      <c r="J7" s="12"/>
      <c r="K7" s="7" t="s">
        <v>42</v>
      </c>
      <c r="L7" s="9" t="s">
        <v>11</v>
      </c>
      <c r="M7" s="8">
        <v>0.17</v>
      </c>
      <c r="N7" s="8">
        <f t="shared" si="2"/>
        <v>0.95000000000000007</v>
      </c>
      <c r="Q7" s="7" t="s">
        <v>42</v>
      </c>
      <c r="R7" s="4" t="s">
        <v>4</v>
      </c>
      <c r="S7" s="8">
        <v>1785.14</v>
      </c>
      <c r="T7" s="8">
        <f t="shared" si="3"/>
        <v>13352.519999999999</v>
      </c>
      <c r="V7" s="7" t="s">
        <v>42</v>
      </c>
      <c r="W7" s="8">
        <v>14.04</v>
      </c>
      <c r="X7" s="8">
        <f t="shared" si="4"/>
        <v>67.38</v>
      </c>
      <c r="Z7" s="7" t="s">
        <v>44</v>
      </c>
      <c r="AA7" s="8">
        <v>6.8</v>
      </c>
      <c r="AB7" s="8">
        <f t="shared" si="5"/>
        <v>36.699999999999996</v>
      </c>
    </row>
    <row r="8" spans="1:33" x14ac:dyDescent="0.25">
      <c r="A8" s="7" t="s">
        <v>42</v>
      </c>
      <c r="B8" s="4" t="s">
        <v>8</v>
      </c>
      <c r="C8" s="8">
        <v>75</v>
      </c>
      <c r="D8" s="5">
        <f t="shared" si="1"/>
        <v>60655.79</v>
      </c>
      <c r="F8" s="7" t="s">
        <v>47</v>
      </c>
      <c r="G8" s="4" t="s">
        <v>9</v>
      </c>
      <c r="H8" s="8">
        <v>3800</v>
      </c>
      <c r="I8" s="8">
        <f t="shared" si="0"/>
        <v>11100</v>
      </c>
      <c r="J8" s="12"/>
      <c r="K8" s="7" t="s">
        <v>43</v>
      </c>
      <c r="L8" s="9" t="s">
        <v>11</v>
      </c>
      <c r="M8" s="8">
        <v>1.05</v>
      </c>
      <c r="N8" s="8">
        <f t="shared" si="2"/>
        <v>2</v>
      </c>
      <c r="Q8" s="7" t="s">
        <v>43</v>
      </c>
      <c r="R8" s="4" t="s">
        <v>4</v>
      </c>
      <c r="S8" s="8">
        <v>1794.12</v>
      </c>
      <c r="T8" s="8">
        <f t="shared" si="3"/>
        <v>15146.64</v>
      </c>
      <c r="V8" s="7" t="s">
        <v>43</v>
      </c>
      <c r="W8" s="8">
        <v>13.98</v>
      </c>
      <c r="X8" s="8">
        <f t="shared" si="4"/>
        <v>81.36</v>
      </c>
      <c r="Z8" s="7" t="s">
        <v>45</v>
      </c>
      <c r="AA8" s="8">
        <v>9.1999999999999993</v>
      </c>
      <c r="AB8" s="8">
        <f t="shared" si="5"/>
        <v>45.899999999999991</v>
      </c>
    </row>
    <row r="9" spans="1:33" x14ac:dyDescent="0.25">
      <c r="A9" s="7" t="s">
        <v>43</v>
      </c>
      <c r="B9" s="4" t="s">
        <v>8</v>
      </c>
      <c r="C9" s="8">
        <v>75</v>
      </c>
      <c r="D9" s="5">
        <f t="shared" si="1"/>
        <v>60730.79</v>
      </c>
      <c r="I9" s="12"/>
      <c r="J9" s="12"/>
      <c r="K9" s="7" t="s">
        <v>44</v>
      </c>
      <c r="L9" s="9" t="s">
        <v>11</v>
      </c>
      <c r="M9" s="8">
        <v>0.04</v>
      </c>
      <c r="N9" s="8">
        <f t="shared" si="2"/>
        <v>2.04</v>
      </c>
      <c r="Q9" s="7" t="s">
        <v>44</v>
      </c>
      <c r="R9" s="4" t="s">
        <v>4</v>
      </c>
      <c r="S9" s="8">
        <v>3394.75</v>
      </c>
      <c r="T9" s="8">
        <f t="shared" si="3"/>
        <v>18541.39</v>
      </c>
      <c r="V9" s="7" t="s">
        <v>44</v>
      </c>
      <c r="W9" s="8">
        <v>14.15</v>
      </c>
      <c r="X9" s="8">
        <f t="shared" si="4"/>
        <v>95.51</v>
      </c>
      <c r="Z9" s="7" t="s">
        <v>46</v>
      </c>
      <c r="AA9" s="8">
        <v>13.4</v>
      </c>
      <c r="AB9" s="8">
        <f t="shared" si="5"/>
        <v>59.29999999999999</v>
      </c>
    </row>
    <row r="10" spans="1:33" x14ac:dyDescent="0.25">
      <c r="A10" s="7" t="s">
        <v>44</v>
      </c>
      <c r="B10" s="4" t="s">
        <v>8</v>
      </c>
      <c r="C10" s="8">
        <v>6315</v>
      </c>
      <c r="D10" s="5">
        <f t="shared" si="1"/>
        <v>67045.790000000008</v>
      </c>
      <c r="F10" s="16"/>
      <c r="I10" s="12"/>
      <c r="J10" s="12"/>
      <c r="K10" s="7" t="s">
        <v>45</v>
      </c>
      <c r="L10" s="9" t="s">
        <v>11</v>
      </c>
      <c r="M10" s="8">
        <v>0.73</v>
      </c>
      <c r="N10" s="8">
        <f t="shared" si="2"/>
        <v>2.77</v>
      </c>
      <c r="Q10" s="7" t="s">
        <v>45</v>
      </c>
      <c r="R10" s="4" t="s">
        <v>4</v>
      </c>
      <c r="S10" s="8">
        <v>3133.78</v>
      </c>
      <c r="T10" s="8">
        <f t="shared" si="3"/>
        <v>21675.17</v>
      </c>
      <c r="V10" s="7" t="s">
        <v>45</v>
      </c>
      <c r="W10" s="8">
        <v>13.92</v>
      </c>
      <c r="X10" s="8">
        <f t="shared" si="4"/>
        <v>109.43</v>
      </c>
      <c r="Z10" s="7" t="s">
        <v>47</v>
      </c>
      <c r="AA10" s="8">
        <v>8.3000000000000007</v>
      </c>
      <c r="AB10" s="8">
        <f t="shared" si="5"/>
        <v>67.599999999999994</v>
      </c>
    </row>
    <row r="11" spans="1:33" x14ac:dyDescent="0.25">
      <c r="A11" s="7" t="s">
        <v>45</v>
      </c>
      <c r="B11" s="4" t="s">
        <v>8</v>
      </c>
      <c r="C11" s="8">
        <v>2300.6</v>
      </c>
      <c r="D11" s="5">
        <f t="shared" si="1"/>
        <v>69346.390000000014</v>
      </c>
      <c r="K11" s="7" t="s">
        <v>46</v>
      </c>
      <c r="L11" s="9" t="s">
        <v>11</v>
      </c>
      <c r="M11" s="8">
        <v>13.83</v>
      </c>
      <c r="N11" s="8">
        <f t="shared" si="2"/>
        <v>16.600000000000001</v>
      </c>
      <c r="Q11" s="15"/>
      <c r="R11" s="4" t="s">
        <v>15</v>
      </c>
      <c r="S11" s="8">
        <v>7375</v>
      </c>
      <c r="T11" s="8">
        <f t="shared" si="3"/>
        <v>29050.17</v>
      </c>
      <c r="V11" s="7" t="s">
        <v>46</v>
      </c>
      <c r="W11" s="8">
        <v>13.62</v>
      </c>
      <c r="X11" s="8">
        <f t="shared" si="4"/>
        <v>123.05000000000001</v>
      </c>
      <c r="Z11" s="7" t="s">
        <v>48</v>
      </c>
      <c r="AA11" s="8">
        <v>7.4</v>
      </c>
      <c r="AB11" s="8">
        <f t="shared" si="5"/>
        <v>75</v>
      </c>
    </row>
    <row r="12" spans="1:33" x14ac:dyDescent="0.25">
      <c r="A12" s="7" t="s">
        <v>46</v>
      </c>
      <c r="B12" s="4" t="s">
        <v>8</v>
      </c>
      <c r="C12" s="8">
        <v>225</v>
      </c>
      <c r="D12" s="5">
        <f t="shared" si="1"/>
        <v>69571.390000000014</v>
      </c>
      <c r="K12" s="7" t="s">
        <v>47</v>
      </c>
      <c r="L12" s="9" t="s">
        <v>11</v>
      </c>
      <c r="M12" s="8">
        <v>29.14</v>
      </c>
      <c r="N12" s="8">
        <f t="shared" si="2"/>
        <v>45.74</v>
      </c>
      <c r="Q12" s="7" t="s">
        <v>46</v>
      </c>
      <c r="R12" s="4" t="s">
        <v>4</v>
      </c>
      <c r="S12" s="8">
        <v>4542.21</v>
      </c>
      <c r="T12" s="8">
        <f t="shared" si="3"/>
        <v>33592.379999999997</v>
      </c>
      <c r="V12" s="7" t="s">
        <v>47</v>
      </c>
      <c r="W12" s="8">
        <v>13.87</v>
      </c>
      <c r="X12" s="8">
        <f t="shared" si="4"/>
        <v>136.92000000000002</v>
      </c>
      <c r="Z12" s="7" t="s">
        <v>49</v>
      </c>
      <c r="AA12" s="8">
        <v>11.3</v>
      </c>
      <c r="AB12" s="8">
        <f t="shared" si="5"/>
        <v>86.3</v>
      </c>
    </row>
    <row r="13" spans="1:33" x14ac:dyDescent="0.25">
      <c r="A13" s="7" t="s">
        <v>47</v>
      </c>
      <c r="B13" s="4" t="s">
        <v>8</v>
      </c>
      <c r="C13" s="8">
        <v>75</v>
      </c>
      <c r="D13" s="5">
        <f t="shared" si="1"/>
        <v>69646.390000000014</v>
      </c>
      <c r="K13" s="7" t="s">
        <v>48</v>
      </c>
      <c r="L13" s="9" t="s">
        <v>11</v>
      </c>
      <c r="M13" s="8">
        <v>2.9</v>
      </c>
      <c r="N13" s="8">
        <f t="shared" si="2"/>
        <v>48.64</v>
      </c>
      <c r="Q13" s="3"/>
      <c r="R13" s="4" t="s">
        <v>15</v>
      </c>
      <c r="S13" s="8">
        <v>625</v>
      </c>
      <c r="T13" s="8">
        <f t="shared" si="3"/>
        <v>34217.379999999997</v>
      </c>
      <c r="V13" s="7" t="s">
        <v>48</v>
      </c>
      <c r="W13" s="8">
        <v>14.28</v>
      </c>
      <c r="X13" s="8">
        <f t="shared" si="4"/>
        <v>151.20000000000002</v>
      </c>
      <c r="AA13" s="12"/>
      <c r="AB13" s="12"/>
      <c r="AD13" s="13"/>
      <c r="AE13" s="21"/>
      <c r="AF13" s="12"/>
      <c r="AG13" s="12"/>
    </row>
    <row r="14" spans="1:33" x14ac:dyDescent="0.25">
      <c r="A14" s="7" t="s">
        <v>48</v>
      </c>
      <c r="B14" s="4" t="s">
        <v>8</v>
      </c>
      <c r="C14" s="8">
        <v>6345.3</v>
      </c>
      <c r="D14" s="5">
        <f t="shared" si="1"/>
        <v>75991.690000000017</v>
      </c>
      <c r="K14" s="7" t="s">
        <v>49</v>
      </c>
      <c r="L14" s="9" t="s">
        <v>11</v>
      </c>
      <c r="M14" s="8">
        <v>5.52</v>
      </c>
      <c r="N14" s="8">
        <f t="shared" si="2"/>
        <v>54.16</v>
      </c>
      <c r="Q14" s="7" t="s">
        <v>47</v>
      </c>
      <c r="R14" s="4" t="s">
        <v>4</v>
      </c>
      <c r="S14" s="8">
        <v>2745.5</v>
      </c>
      <c r="T14" s="8">
        <f t="shared" si="3"/>
        <v>36962.879999999997</v>
      </c>
      <c r="V14" s="7" t="s">
        <v>49</v>
      </c>
      <c r="W14" s="8">
        <v>14.13</v>
      </c>
      <c r="X14" s="8">
        <f t="shared" si="4"/>
        <v>165.33</v>
      </c>
      <c r="AA14" s="21"/>
      <c r="AB14" s="12"/>
      <c r="AD14" s="13"/>
      <c r="AE14" s="21"/>
      <c r="AF14" s="12"/>
      <c r="AG14" s="12"/>
    </row>
    <row r="15" spans="1:33" x14ac:dyDescent="0.25">
      <c r="A15" s="7" t="s">
        <v>49</v>
      </c>
      <c r="B15" s="4" t="s">
        <v>8</v>
      </c>
      <c r="C15" s="8">
        <v>345</v>
      </c>
      <c r="D15" s="5">
        <f t="shared" si="1"/>
        <v>76336.690000000017</v>
      </c>
      <c r="Q15" s="7" t="s">
        <v>48</v>
      </c>
      <c r="R15" s="4" t="s">
        <v>4</v>
      </c>
      <c r="S15" s="8">
        <v>4099.3599999999997</v>
      </c>
      <c r="T15" s="8">
        <f t="shared" si="3"/>
        <v>41062.239999999998</v>
      </c>
      <c r="V15" s="11"/>
      <c r="W15" s="21"/>
      <c r="X15" s="12"/>
      <c r="Z15" s="1" t="s">
        <v>0</v>
      </c>
      <c r="AA15" s="1" t="s">
        <v>5</v>
      </c>
      <c r="AB15" s="2" t="s">
        <v>2</v>
      </c>
      <c r="AC15" s="1" t="s">
        <v>3</v>
      </c>
      <c r="AD15" s="16"/>
      <c r="AE15" s="21"/>
      <c r="AF15" s="12"/>
      <c r="AG15" s="12"/>
    </row>
    <row r="16" spans="1:33" x14ac:dyDescent="0.25">
      <c r="D16" s="14"/>
      <c r="Q16" s="15"/>
      <c r="R16" s="4" t="s">
        <v>15</v>
      </c>
      <c r="S16" s="8">
        <v>120</v>
      </c>
      <c r="T16" s="8">
        <f t="shared" si="3"/>
        <v>41182.239999999998</v>
      </c>
      <c r="W16" s="21"/>
      <c r="X16" s="12"/>
      <c r="Z16" s="7" t="s">
        <v>39</v>
      </c>
      <c r="AA16" s="9" t="s">
        <v>51</v>
      </c>
      <c r="AB16" s="8">
        <v>3000</v>
      </c>
      <c r="AC16" s="8">
        <f>AB16</f>
        <v>3000</v>
      </c>
      <c r="AD16" s="13"/>
      <c r="AE16" s="21"/>
      <c r="AF16" s="12"/>
      <c r="AG16" s="12"/>
    </row>
    <row r="17" spans="1:33" x14ac:dyDescent="0.25">
      <c r="A17" s="16"/>
      <c r="D17" s="14"/>
      <c r="Q17" s="7" t="s">
        <v>49</v>
      </c>
      <c r="R17" s="4" t="s">
        <v>4</v>
      </c>
      <c r="S17" s="8">
        <v>2216.86</v>
      </c>
      <c r="T17" s="8">
        <f t="shared" si="3"/>
        <v>43399.1</v>
      </c>
      <c r="W17" s="21"/>
      <c r="X17" s="12"/>
      <c r="Y17" s="24"/>
      <c r="Z17" s="4"/>
      <c r="AA17" s="9" t="s">
        <v>52</v>
      </c>
      <c r="AB17" s="8">
        <v>53.8</v>
      </c>
      <c r="AC17" s="8">
        <f>AC16+AB17</f>
        <v>3053.8</v>
      </c>
      <c r="AD17" s="16"/>
      <c r="AE17" s="21"/>
      <c r="AF17" s="12"/>
      <c r="AG17" s="12"/>
    </row>
    <row r="18" spans="1:33" x14ac:dyDescent="0.25">
      <c r="A18" s="22" t="s">
        <v>3</v>
      </c>
      <c r="B18" s="36" t="s">
        <v>6</v>
      </c>
      <c r="C18" s="42">
        <v>58865.26</v>
      </c>
      <c r="Q18" s="16"/>
      <c r="T18" s="12"/>
      <c r="W18" s="21"/>
      <c r="X18" s="12"/>
      <c r="Z18" s="7" t="s">
        <v>41</v>
      </c>
      <c r="AA18" s="9" t="s">
        <v>53</v>
      </c>
      <c r="AB18" s="8">
        <v>12.5</v>
      </c>
      <c r="AC18" s="8">
        <f t="shared" ref="AC18:AC25" si="6">AC17+AB18</f>
        <v>3066.3</v>
      </c>
    </row>
    <row r="19" spans="1:33" x14ac:dyDescent="0.25">
      <c r="B19" s="36" t="s">
        <v>8</v>
      </c>
      <c r="C19" s="37">
        <f>D15-D3</f>
        <v>17471.430000000015</v>
      </c>
      <c r="Q19" s="16"/>
      <c r="T19" s="12"/>
      <c r="W19" s="21"/>
      <c r="X19" s="12"/>
      <c r="Z19" s="7" t="s">
        <v>43</v>
      </c>
      <c r="AA19" s="9" t="s">
        <v>54</v>
      </c>
      <c r="AB19" s="5">
        <v>12</v>
      </c>
      <c r="AC19" s="8">
        <f t="shared" si="6"/>
        <v>3078.3</v>
      </c>
    </row>
    <row r="20" spans="1:33" x14ac:dyDescent="0.25">
      <c r="A20" s="22"/>
      <c r="B20" s="36" t="s">
        <v>9</v>
      </c>
      <c r="C20" s="37">
        <f>I8</f>
        <v>11100</v>
      </c>
      <c r="Q20" s="16"/>
      <c r="T20" s="12"/>
      <c r="W20" s="21"/>
      <c r="X20" s="12"/>
      <c r="Z20" s="7" t="s">
        <v>44</v>
      </c>
      <c r="AA20" s="9" t="s">
        <v>17</v>
      </c>
      <c r="AB20" s="8">
        <v>195.27</v>
      </c>
      <c r="AC20" s="8">
        <f t="shared" si="6"/>
        <v>3273.57</v>
      </c>
    </row>
    <row r="21" spans="1:33" x14ac:dyDescent="0.25">
      <c r="A21" s="22"/>
      <c r="B21" s="36" t="s">
        <v>20</v>
      </c>
      <c r="C21" s="37">
        <f>N14</f>
        <v>54.16</v>
      </c>
      <c r="R21" s="40" t="s">
        <v>13</v>
      </c>
      <c r="S21" s="2">
        <f>T17+X14+AB12+AC25</f>
        <v>47959.65</v>
      </c>
      <c r="T21" s="12"/>
      <c r="W21" s="21"/>
      <c r="X21" s="12"/>
      <c r="Z21" s="7" t="s">
        <v>45</v>
      </c>
      <c r="AA21" s="9" t="s">
        <v>17</v>
      </c>
      <c r="AB21" s="8">
        <v>29.97</v>
      </c>
      <c r="AC21" s="8">
        <f t="shared" si="6"/>
        <v>3303.54</v>
      </c>
    </row>
    <row r="22" spans="1:33" x14ac:dyDescent="0.25">
      <c r="A22" s="22" t="s">
        <v>3</v>
      </c>
      <c r="B22" s="23"/>
      <c r="C22" s="41">
        <f>SUM(C18:C21)</f>
        <v>87490.85000000002</v>
      </c>
      <c r="S22" s="6"/>
      <c r="T22" s="12"/>
      <c r="W22" s="21"/>
      <c r="X22" s="12"/>
      <c r="Z22" s="7" t="s">
        <v>46</v>
      </c>
      <c r="AA22" s="10" t="s">
        <v>10</v>
      </c>
      <c r="AB22" s="8">
        <v>671.66</v>
      </c>
      <c r="AC22" s="8">
        <f t="shared" si="6"/>
        <v>3975.2</v>
      </c>
    </row>
    <row r="23" spans="1:33" x14ac:dyDescent="0.25">
      <c r="A23" s="11"/>
      <c r="T23" s="12"/>
      <c r="W23" s="21"/>
      <c r="X23" s="12"/>
      <c r="Z23" s="4"/>
      <c r="AA23" s="9" t="s">
        <v>18</v>
      </c>
      <c r="AB23" s="8">
        <v>100</v>
      </c>
      <c r="AC23" s="8">
        <f t="shared" si="6"/>
        <v>4075.2</v>
      </c>
    </row>
    <row r="24" spans="1:33" x14ac:dyDescent="0.25">
      <c r="A24" s="11"/>
      <c r="B24" s="6" t="s">
        <v>12</v>
      </c>
      <c r="C24" s="12">
        <f>C22-S21</f>
        <v>39531.200000000019</v>
      </c>
      <c r="D24" s="14"/>
      <c r="Q24" s="11"/>
      <c r="S24" s="6"/>
      <c r="T24" s="12"/>
      <c r="W24" s="25"/>
      <c r="X24" s="12"/>
      <c r="Z24" s="15"/>
      <c r="AA24" s="9" t="s">
        <v>59</v>
      </c>
      <c r="AB24" s="8">
        <v>198</v>
      </c>
      <c r="AC24" s="8">
        <f t="shared" si="6"/>
        <v>4273.2</v>
      </c>
    </row>
    <row r="25" spans="1:33" x14ac:dyDescent="0.25">
      <c r="A25" s="11"/>
      <c r="C25" s="12" t="s">
        <v>56</v>
      </c>
      <c r="D25" s="14"/>
      <c r="Q25" s="11"/>
      <c r="T25" s="12"/>
      <c r="W25" s="21"/>
      <c r="X25" s="12"/>
      <c r="Z25" s="7" t="s">
        <v>48</v>
      </c>
      <c r="AA25" s="9" t="s">
        <v>55</v>
      </c>
      <c r="AB25" s="8">
        <v>35.72</v>
      </c>
      <c r="AC25" s="8">
        <f t="shared" si="6"/>
        <v>4308.92</v>
      </c>
    </row>
    <row r="26" spans="1:33" x14ac:dyDescent="0.25">
      <c r="A26" s="11"/>
      <c r="C26" s="2"/>
      <c r="D26" s="14"/>
      <c r="Q26" s="17"/>
      <c r="T26" s="12"/>
      <c r="W26" s="21"/>
      <c r="X26" s="12"/>
    </row>
    <row r="27" spans="1:33" x14ac:dyDescent="0.25">
      <c r="A27" s="11"/>
      <c r="C27" s="6"/>
      <c r="D27" s="14"/>
      <c r="Q27" s="11"/>
      <c r="T27" s="12"/>
      <c r="W27" s="21"/>
      <c r="X27" s="12"/>
    </row>
    <row r="28" spans="1:33" x14ac:dyDescent="0.25">
      <c r="A28" s="11"/>
      <c r="D28" s="14"/>
      <c r="Q28" s="11"/>
      <c r="T28" s="12"/>
      <c r="W28" s="21"/>
      <c r="X28" s="12"/>
    </row>
    <row r="29" spans="1:33" x14ac:dyDescent="0.25">
      <c r="A29" s="11"/>
      <c r="D29" s="14"/>
      <c r="T29" s="12"/>
      <c r="W29" s="21"/>
      <c r="X29" s="12"/>
    </row>
    <row r="30" spans="1:33" x14ac:dyDescent="0.25">
      <c r="A30" s="11"/>
      <c r="D30" s="14"/>
      <c r="W30" s="21"/>
      <c r="X30" s="12"/>
    </row>
    <row r="31" spans="1:33" x14ac:dyDescent="0.25">
      <c r="A31" s="11"/>
      <c r="D31" s="14"/>
      <c r="T31" s="12"/>
      <c r="V31" s="11"/>
      <c r="W31" s="21"/>
      <c r="X31" s="12"/>
    </row>
    <row r="32" spans="1:33" x14ac:dyDescent="0.25">
      <c r="A32" s="11"/>
      <c r="D32" s="14"/>
      <c r="S32" s="25"/>
      <c r="T32" s="12"/>
      <c r="X32" s="13"/>
    </row>
    <row r="33" spans="1:24" x14ac:dyDescent="0.25">
      <c r="A33" s="11"/>
      <c r="D33" s="14"/>
      <c r="T33" s="12"/>
      <c r="X33" s="13"/>
    </row>
    <row r="34" spans="1:24" x14ac:dyDescent="0.25">
      <c r="A34" s="11"/>
      <c r="D34" s="14"/>
      <c r="T34" s="12"/>
      <c r="X34" s="13"/>
    </row>
    <row r="35" spans="1:24" x14ac:dyDescent="0.25">
      <c r="A35" s="11"/>
      <c r="D35" s="14"/>
      <c r="T35" s="12"/>
      <c r="X35" s="13"/>
    </row>
    <row r="36" spans="1:24" x14ac:dyDescent="0.25">
      <c r="A36" s="11"/>
      <c r="D36" s="14"/>
      <c r="T36" s="12"/>
      <c r="X36" s="13"/>
    </row>
    <row r="37" spans="1:24" x14ac:dyDescent="0.25">
      <c r="A37" s="11"/>
      <c r="D37" s="14"/>
      <c r="T37" s="12"/>
      <c r="X37" s="13"/>
    </row>
    <row r="38" spans="1:24" x14ac:dyDescent="0.25">
      <c r="A38" s="11"/>
      <c r="D38" s="14"/>
      <c r="T38" s="12"/>
    </row>
    <row r="39" spans="1:24" x14ac:dyDescent="0.25">
      <c r="A39" s="11"/>
      <c r="D39" s="14"/>
      <c r="T39" s="12"/>
    </row>
    <row r="40" spans="1:24" x14ac:dyDescent="0.25">
      <c r="A40" s="11"/>
      <c r="D40" s="14"/>
      <c r="T40" s="12"/>
    </row>
    <row r="41" spans="1:24" x14ac:dyDescent="0.25">
      <c r="T41" s="12"/>
    </row>
    <row r="42" spans="1:24" x14ac:dyDescent="0.25">
      <c r="T42" s="12"/>
    </row>
    <row r="43" spans="1:24" x14ac:dyDescent="0.25">
      <c r="D43" s="14"/>
      <c r="T43" s="12"/>
    </row>
    <row r="44" spans="1:24" x14ac:dyDescent="0.25">
      <c r="T44" s="12"/>
    </row>
    <row r="45" spans="1:24" x14ac:dyDescent="0.25">
      <c r="T45" s="12"/>
    </row>
    <row r="46" spans="1:24" x14ac:dyDescent="0.25">
      <c r="T46" s="12"/>
    </row>
    <row r="47" spans="1:24" x14ac:dyDescent="0.25">
      <c r="T47" s="12"/>
    </row>
    <row r="48" spans="1:24" x14ac:dyDescent="0.25">
      <c r="T48" s="12"/>
    </row>
    <row r="49" spans="20:20" x14ac:dyDescent="0.25">
      <c r="T49" s="12"/>
    </row>
    <row r="50" spans="20:20" x14ac:dyDescent="0.25">
      <c r="T50" s="12"/>
    </row>
    <row r="51" spans="20:20" x14ac:dyDescent="0.25">
      <c r="T51" s="12"/>
    </row>
    <row r="52" spans="20:20" x14ac:dyDescent="0.25">
      <c r="T52" s="12"/>
    </row>
    <row r="53" spans="20:20" x14ac:dyDescent="0.25">
      <c r="T53" s="12"/>
    </row>
    <row r="54" spans="20:20" x14ac:dyDescent="0.25">
      <c r="T54" s="12"/>
    </row>
    <row r="55" spans="20:20" x14ac:dyDescent="0.25">
      <c r="T55" s="12"/>
    </row>
    <row r="56" spans="20:20" x14ac:dyDescent="0.25">
      <c r="T56" s="12"/>
    </row>
    <row r="57" spans="20:20" x14ac:dyDescent="0.25">
      <c r="T57" s="12"/>
    </row>
    <row r="58" spans="20:20" x14ac:dyDescent="0.25">
      <c r="T58" s="12"/>
    </row>
    <row r="59" spans="20:20" x14ac:dyDescent="0.25">
      <c r="T59" s="12"/>
    </row>
    <row r="60" spans="20:20" x14ac:dyDescent="0.25">
      <c r="T60" s="12"/>
    </row>
    <row r="61" spans="20:20" x14ac:dyDescent="0.25">
      <c r="T61" s="12"/>
    </row>
    <row r="62" spans="20:20" x14ac:dyDescent="0.25">
      <c r="T62" s="12"/>
    </row>
    <row r="63" spans="20:20" x14ac:dyDescent="0.25">
      <c r="T63" s="12"/>
    </row>
    <row r="64" spans="20:20" x14ac:dyDescent="0.25">
      <c r="T64" s="12"/>
    </row>
    <row r="65" spans="20:20" x14ac:dyDescent="0.25">
      <c r="T65" s="12"/>
    </row>
    <row r="66" spans="20:20" x14ac:dyDescent="0.25">
      <c r="T66" s="12"/>
    </row>
    <row r="67" spans="20:20" x14ac:dyDescent="0.25">
      <c r="T67" s="12"/>
    </row>
    <row r="68" spans="20:20" x14ac:dyDescent="0.25">
      <c r="T68" s="12"/>
    </row>
    <row r="69" spans="20:20" x14ac:dyDescent="0.25">
      <c r="T69" s="12"/>
    </row>
    <row r="70" spans="20:20" x14ac:dyDescent="0.25">
      <c r="T70" s="12"/>
    </row>
    <row r="71" spans="20:20" x14ac:dyDescent="0.25">
      <c r="T71" s="12"/>
    </row>
    <row r="72" spans="20:20" x14ac:dyDescent="0.25">
      <c r="T72" s="12"/>
    </row>
    <row r="73" spans="20:20" x14ac:dyDescent="0.25">
      <c r="T73" s="12"/>
    </row>
    <row r="74" spans="20:20" x14ac:dyDescent="0.25">
      <c r="T74" s="12"/>
    </row>
    <row r="75" spans="20:20" x14ac:dyDescent="0.25">
      <c r="T75" s="12"/>
    </row>
    <row r="76" spans="20:20" x14ac:dyDescent="0.25">
      <c r="T76" s="12"/>
    </row>
    <row r="77" spans="20:20" x14ac:dyDescent="0.25">
      <c r="T77" s="12"/>
    </row>
    <row r="78" spans="20:20" x14ac:dyDescent="0.25">
      <c r="T78" s="12"/>
    </row>
    <row r="79" spans="20:20" x14ac:dyDescent="0.25">
      <c r="T79" s="12"/>
    </row>
    <row r="80" spans="20:20" x14ac:dyDescent="0.25">
      <c r="T80" s="12"/>
    </row>
    <row r="81" spans="20:20" x14ac:dyDescent="0.25">
      <c r="T81" s="12"/>
    </row>
    <row r="82" spans="20:20" x14ac:dyDescent="0.25">
      <c r="T82" s="12"/>
    </row>
    <row r="83" spans="20:20" x14ac:dyDescent="0.25">
      <c r="T83" s="12"/>
    </row>
    <row r="84" spans="20:20" x14ac:dyDescent="0.25">
      <c r="T84" s="12"/>
    </row>
    <row r="85" spans="20:20" x14ac:dyDescent="0.25">
      <c r="T85" s="12"/>
    </row>
    <row r="86" spans="20:20" x14ac:dyDescent="0.25">
      <c r="T86" s="12"/>
    </row>
    <row r="87" spans="20:20" x14ac:dyDescent="0.25">
      <c r="T87" s="12"/>
    </row>
    <row r="88" spans="20:20" x14ac:dyDescent="0.25">
      <c r="T88" s="12"/>
    </row>
    <row r="89" spans="20:20" x14ac:dyDescent="0.25">
      <c r="T89" s="12"/>
    </row>
    <row r="90" spans="20:20" x14ac:dyDescent="0.25">
      <c r="T90" s="12"/>
    </row>
    <row r="91" spans="20:20" x14ac:dyDescent="0.25">
      <c r="T91" s="12"/>
    </row>
    <row r="92" spans="20:20" x14ac:dyDescent="0.25">
      <c r="T92" s="12"/>
    </row>
  </sheetData>
  <phoneticPr fontId="8" type="noConversion"/>
  <pageMargins left="0.55000000000000004" right="0.55000000000000004" top="0.60629921259842523" bottom="0.60629921259842523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zoomScale="150" zoomScaleNormal="150" zoomScalePageLayoutView="150" workbookViewId="0">
      <selection activeCell="I12" sqref="I12"/>
    </sheetView>
  </sheetViews>
  <sheetFormatPr baseColWidth="10" defaultRowHeight="16" x14ac:dyDescent="0.25"/>
  <cols>
    <col min="1" max="1" width="10.6640625" style="44"/>
    <col min="2" max="2" width="10.6640625" style="45"/>
    <col min="7" max="7" width="10.6640625" style="45"/>
  </cols>
  <sheetData>
    <row r="1" spans="1:7" x14ac:dyDescent="0.25">
      <c r="B1" s="45" t="s">
        <v>8</v>
      </c>
      <c r="G1" s="45" t="s">
        <v>66</v>
      </c>
    </row>
    <row r="2" spans="1:7" x14ac:dyDescent="0.25">
      <c r="A2" s="44" t="s">
        <v>65</v>
      </c>
      <c r="B2" s="46">
        <v>8600.43</v>
      </c>
      <c r="F2" s="44" t="s">
        <v>65</v>
      </c>
      <c r="G2" s="46">
        <v>2110.94</v>
      </c>
    </row>
    <row r="3" spans="1:7" x14ac:dyDescent="0.25">
      <c r="A3" s="44" t="s">
        <v>64</v>
      </c>
      <c r="B3" s="46">
        <v>12582.24</v>
      </c>
      <c r="F3" s="44" t="s">
        <v>64</v>
      </c>
      <c r="G3" s="46">
        <v>5577.76</v>
      </c>
    </row>
    <row r="4" spans="1:7" x14ac:dyDescent="0.25">
      <c r="A4" s="44" t="s">
        <v>63</v>
      </c>
      <c r="B4" s="46">
        <v>47886.68</v>
      </c>
      <c r="F4" s="44" t="s">
        <v>63</v>
      </c>
      <c r="G4" s="46">
        <v>24274.44</v>
      </c>
    </row>
    <row r="5" spans="1:7" x14ac:dyDescent="0.25">
      <c r="A5" s="44" t="s">
        <v>62</v>
      </c>
      <c r="B5" s="46">
        <v>40652.6</v>
      </c>
      <c r="F5" s="44" t="s">
        <v>62</v>
      </c>
      <c r="G5" s="46">
        <v>12124.65</v>
      </c>
    </row>
    <row r="6" spans="1:7" x14ac:dyDescent="0.25">
      <c r="A6" s="44" t="s">
        <v>61</v>
      </c>
      <c r="B6" s="46">
        <v>34785.78</v>
      </c>
      <c r="F6" s="44" t="s">
        <v>61</v>
      </c>
      <c r="G6" s="46">
        <v>25962.04</v>
      </c>
    </row>
    <row r="7" spans="1:7" x14ac:dyDescent="0.25">
      <c r="A7" s="44" t="s">
        <v>60</v>
      </c>
      <c r="B7" s="46">
        <v>28571</v>
      </c>
      <c r="F7" s="44" t="s">
        <v>60</v>
      </c>
      <c r="G7" s="46">
        <v>43399.1</v>
      </c>
    </row>
  </sheetData>
  <phoneticPr fontId="8" type="noConversion"/>
  <pageMargins left="0.75000000000000011" right="0.75000000000000011" top="1" bottom="1" header="0.5" footer="0.5"/>
  <pageSetup paperSize="9" orientation="landscape" horizontalDpi="4294967292" verticalDpi="4294967292"/>
  <headerFooter>
    <oddHeader>&amp;C&amp;12&amp;K0000FFCommunity Foodbank - Skye and Lochalsh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tabSelected="1" zoomScale="150" zoomScaleNormal="150" zoomScalePageLayoutView="150" workbookViewId="0">
      <selection activeCell="M14" sqref="M14"/>
    </sheetView>
  </sheetViews>
  <sheetFormatPr baseColWidth="10" defaultColWidth="10.6640625" defaultRowHeight="16" x14ac:dyDescent="0.25"/>
  <cols>
    <col min="1" max="1" width="9.5" style="30" customWidth="1"/>
    <col min="2" max="6" width="6.1640625" style="30" customWidth="1"/>
    <col min="7" max="10" width="6.1640625" style="33" customWidth="1"/>
    <col min="11" max="16384" width="10.6640625" style="30"/>
  </cols>
  <sheetData>
    <row r="1" spans="1:10" s="27" customFormat="1" x14ac:dyDescent="0.25">
      <c r="A1" s="26" t="s">
        <v>21</v>
      </c>
      <c r="B1" s="26">
        <v>2016</v>
      </c>
      <c r="C1" s="26">
        <v>2017</v>
      </c>
      <c r="D1" s="26">
        <v>2018</v>
      </c>
      <c r="E1" s="26">
        <v>2019</v>
      </c>
      <c r="F1" s="26">
        <v>2020</v>
      </c>
      <c r="G1" s="26">
        <v>2021</v>
      </c>
      <c r="H1" s="26">
        <v>2022</v>
      </c>
      <c r="I1" s="26">
        <v>2023</v>
      </c>
      <c r="J1" s="26">
        <v>2024</v>
      </c>
    </row>
    <row r="2" spans="1:10" x14ac:dyDescent="0.25">
      <c r="A2" s="28" t="s">
        <v>22</v>
      </c>
      <c r="B2" s="29">
        <v>54</v>
      </c>
      <c r="C2" s="29">
        <v>13</v>
      </c>
      <c r="D2" s="29">
        <f>'[1]2018'!B20</f>
        <v>92</v>
      </c>
      <c r="E2" s="29">
        <f>'[1]2019'!B20</f>
        <v>67</v>
      </c>
      <c r="F2" s="29">
        <f>'[1]2020'!B33</f>
        <v>179</v>
      </c>
      <c r="G2" s="29">
        <f>'[1]2021'!B38</f>
        <v>340</v>
      </c>
      <c r="H2" s="29">
        <f>'[1]2022'!B25</f>
        <v>215</v>
      </c>
      <c r="I2" s="29">
        <f>'[1]2023'!B28</f>
        <v>166</v>
      </c>
      <c r="J2" s="29">
        <f>'[2]2024'!$B$30</f>
        <v>171</v>
      </c>
    </row>
    <row r="3" spans="1:10" x14ac:dyDescent="0.25">
      <c r="A3" s="28" t="s">
        <v>23</v>
      </c>
      <c r="B3" s="29">
        <v>57</v>
      </c>
      <c r="C3" s="29">
        <v>19</v>
      </c>
      <c r="D3" s="29">
        <f>'[1]2018'!C20</f>
        <v>50</v>
      </c>
      <c r="E3" s="29">
        <f>'[1]2019'!C20</f>
        <v>98</v>
      </c>
      <c r="F3" s="29">
        <f>'[1]2020'!C33</f>
        <v>117</v>
      </c>
      <c r="G3" s="29">
        <f>'[1]2021'!C38</f>
        <v>323</v>
      </c>
      <c r="H3" s="29">
        <f>'[1]2022'!C25</f>
        <v>205</v>
      </c>
      <c r="I3" s="29">
        <f>'[1]2023'!C28</f>
        <v>204</v>
      </c>
      <c r="J3" s="29">
        <f>'[2]2024'!$C$30</f>
        <v>147</v>
      </c>
    </row>
    <row r="4" spans="1:10" x14ac:dyDescent="0.25">
      <c r="A4" s="28" t="s">
        <v>24</v>
      </c>
      <c r="B4" s="29">
        <v>64</v>
      </c>
      <c r="C4" s="29">
        <v>25</v>
      </c>
      <c r="D4" s="29">
        <f>'[1]2018'!D20</f>
        <v>21</v>
      </c>
      <c r="E4" s="29">
        <f>'[1]2019'!D20</f>
        <v>71</v>
      </c>
      <c r="F4" s="29">
        <f>'[1]2020'!D33</f>
        <v>335</v>
      </c>
      <c r="G4" s="29">
        <f>'[1]2021'!D38</f>
        <v>285</v>
      </c>
      <c r="H4" s="29">
        <f>'[1]2022'!D25</f>
        <v>275</v>
      </c>
      <c r="I4" s="29">
        <f>'[1]2023'!D28</f>
        <v>160</v>
      </c>
      <c r="J4" s="29">
        <f>'[2]2024'!$D$30</f>
        <v>142</v>
      </c>
    </row>
    <row r="5" spans="1:10" x14ac:dyDescent="0.25">
      <c r="A5" s="28" t="s">
        <v>25</v>
      </c>
      <c r="B5" s="29">
        <v>14</v>
      </c>
      <c r="C5" s="29">
        <v>26</v>
      </c>
      <c r="D5" s="29">
        <f>'[1]2018'!E20</f>
        <v>33</v>
      </c>
      <c r="E5" s="29">
        <f>'[1]2019'!E20</f>
        <v>66</v>
      </c>
      <c r="F5" s="29">
        <f>'[1]2020'!E33</f>
        <v>273</v>
      </c>
      <c r="G5" s="29">
        <f>'[1]2021'!E38</f>
        <v>156</v>
      </c>
      <c r="H5" s="29">
        <f>'[1]2022'!E25</f>
        <v>363</v>
      </c>
      <c r="I5" s="29">
        <f>'[2]2023'!$E$29</f>
        <v>135</v>
      </c>
      <c r="J5" s="29">
        <f>'[2]2024'!$E$30</f>
        <v>149</v>
      </c>
    </row>
    <row r="6" spans="1:10" x14ac:dyDescent="0.25">
      <c r="A6" s="28" t="s">
        <v>26</v>
      </c>
      <c r="B6" s="29">
        <v>12</v>
      </c>
      <c r="C6" s="29">
        <v>21</v>
      </c>
      <c r="D6" s="29">
        <f>'[1]2018'!F20</f>
        <v>61</v>
      </c>
      <c r="E6" s="29">
        <f>'[1]2019'!F20</f>
        <v>47</v>
      </c>
      <c r="F6" s="29">
        <f>'[1]2020'!F33</f>
        <v>290</v>
      </c>
      <c r="G6" s="29">
        <f>'[1]2021'!F38</f>
        <v>104</v>
      </c>
      <c r="H6" s="29">
        <f>'[1]2022'!F25</f>
        <v>303</v>
      </c>
      <c r="I6" s="29">
        <f>'[2]2023'!$F$29</f>
        <v>141</v>
      </c>
      <c r="J6" s="29">
        <f>'[2]2024'!$F$30</f>
        <v>168</v>
      </c>
    </row>
    <row r="7" spans="1:10" x14ac:dyDescent="0.25">
      <c r="A7" s="28" t="s">
        <v>27</v>
      </c>
      <c r="B7" s="29">
        <v>17</v>
      </c>
      <c r="C7" s="29">
        <v>9</v>
      </c>
      <c r="D7" s="29">
        <f>'[1]2018'!G20</f>
        <v>48</v>
      </c>
      <c r="E7" s="29">
        <f>'[1]2019'!G20</f>
        <v>67</v>
      </c>
      <c r="F7" s="29">
        <f>'[1]2020'!G33</f>
        <v>284</v>
      </c>
      <c r="G7" s="29">
        <f>'[1]2021'!G38</f>
        <v>162</v>
      </c>
      <c r="H7" s="29">
        <f>'[1]2022'!G25</f>
        <v>214</v>
      </c>
      <c r="I7" s="43">
        <f>'[2]2023'!$G$29</f>
        <v>134</v>
      </c>
      <c r="J7" s="29"/>
    </row>
    <row r="8" spans="1:10" x14ac:dyDescent="0.25">
      <c r="A8" s="28" t="s">
        <v>28</v>
      </c>
      <c r="B8" s="29">
        <v>25</v>
      </c>
      <c r="C8" s="29">
        <v>12</v>
      </c>
      <c r="D8" s="29">
        <f>'[1]2018'!H20</f>
        <v>44</v>
      </c>
      <c r="E8" s="29">
        <f>'[1]2019'!H20</f>
        <v>40</v>
      </c>
      <c r="F8" s="29">
        <f>'[1]2020'!H33</f>
        <v>224</v>
      </c>
      <c r="G8" s="29">
        <f>'[1]2021'!H38</f>
        <v>161</v>
      </c>
      <c r="H8" s="29">
        <f>'[1]2022'!H25</f>
        <v>162</v>
      </c>
      <c r="I8" s="29">
        <f>'[2]2023'!$H$29</f>
        <v>177</v>
      </c>
      <c r="J8" s="29"/>
    </row>
    <row r="9" spans="1:10" x14ac:dyDescent="0.25">
      <c r="A9" s="28" t="s">
        <v>29</v>
      </c>
      <c r="B9" s="29">
        <v>24</v>
      </c>
      <c r="C9" s="29">
        <v>31</v>
      </c>
      <c r="D9" s="29">
        <f>'[1]2018'!I20</f>
        <v>71</v>
      </c>
      <c r="E9" s="29">
        <f>'[1]2019'!I20</f>
        <v>48</v>
      </c>
      <c r="F9" s="29">
        <f>'[1]2020'!I33</f>
        <v>268</v>
      </c>
      <c r="G9" s="29">
        <f>'[1]2021'!I38</f>
        <v>96</v>
      </c>
      <c r="H9" s="29">
        <f>'[1]2022'!I25</f>
        <v>148</v>
      </c>
      <c r="I9" s="29">
        <f>'[2]2023'!$I$29</f>
        <v>204</v>
      </c>
      <c r="J9" s="29"/>
    </row>
    <row r="10" spans="1:10" x14ac:dyDescent="0.25">
      <c r="A10" s="28" t="s">
        <v>30</v>
      </c>
      <c r="B10" s="29">
        <v>22</v>
      </c>
      <c r="C10" s="29">
        <v>31</v>
      </c>
      <c r="D10" s="29">
        <f>'[1]2018'!J20</f>
        <v>63</v>
      </c>
      <c r="E10" s="29">
        <f>'[1]2019'!J20</f>
        <v>107</v>
      </c>
      <c r="F10" s="29">
        <f>'[1]2020'!J33</f>
        <v>285</v>
      </c>
      <c r="G10" s="29">
        <f>'[1]2021'!J38</f>
        <v>169</v>
      </c>
      <c r="H10" s="29">
        <f>'[1]2022'!J25</f>
        <v>169</v>
      </c>
      <c r="I10" s="43">
        <f>'[2]2023'!$J$29</f>
        <v>206</v>
      </c>
      <c r="J10" s="29"/>
    </row>
    <row r="11" spans="1:10" x14ac:dyDescent="0.25">
      <c r="A11" s="28" t="s">
        <v>31</v>
      </c>
      <c r="B11" s="29">
        <v>15</v>
      </c>
      <c r="C11" s="29">
        <v>44</v>
      </c>
      <c r="D11" s="29">
        <f>'[1]2018'!K20</f>
        <v>62</v>
      </c>
      <c r="E11" s="29">
        <f>'[1]2019'!K20</f>
        <v>117</v>
      </c>
      <c r="F11" s="29">
        <f>'[1]2020'!K33</f>
        <v>289</v>
      </c>
      <c r="G11" s="29">
        <f>'[1]2021'!K38</f>
        <v>193</v>
      </c>
      <c r="H11" s="29">
        <f>'[1]2022'!K25</f>
        <v>169</v>
      </c>
      <c r="I11" s="43">
        <f>'[2]2023'!$K$29</f>
        <v>144</v>
      </c>
      <c r="J11" s="29"/>
    </row>
    <row r="12" spans="1:10" x14ac:dyDescent="0.25">
      <c r="A12" s="28" t="s">
        <v>32</v>
      </c>
      <c r="B12" s="29">
        <v>32</v>
      </c>
      <c r="C12" s="29">
        <v>49</v>
      </c>
      <c r="D12" s="29">
        <f>'[1]2018'!L20</f>
        <v>38</v>
      </c>
      <c r="E12" s="29">
        <f>'[1]2019'!L20</f>
        <v>103</v>
      </c>
      <c r="F12" s="29">
        <f>'[1]2020'!L33</f>
        <v>315</v>
      </c>
      <c r="G12" s="29">
        <f>'[1]2021'!L38</f>
        <v>237</v>
      </c>
      <c r="H12" s="29">
        <f>'[1]2022'!L25</f>
        <v>263</v>
      </c>
      <c r="I12" s="29">
        <f>'[2]2023'!$L$29</f>
        <v>187</v>
      </c>
      <c r="J12" s="29"/>
    </row>
    <row r="13" spans="1:10" x14ac:dyDescent="0.25">
      <c r="A13" s="28" t="s">
        <v>33</v>
      </c>
      <c r="B13" s="29">
        <v>47</v>
      </c>
      <c r="C13" s="29">
        <v>78</v>
      </c>
      <c r="D13" s="29">
        <f>'[1]2018'!M20</f>
        <v>140</v>
      </c>
      <c r="E13" s="29">
        <f>'[1]2019'!M20</f>
        <v>245</v>
      </c>
      <c r="F13" s="29">
        <f>'[1]2020'!M33</f>
        <v>547</v>
      </c>
      <c r="G13" s="29">
        <f>'[1]2021'!M38</f>
        <v>540</v>
      </c>
      <c r="H13" s="29">
        <f>'[1]2022'!M25</f>
        <v>404</v>
      </c>
      <c r="I13" s="29">
        <f>'[2]2023'!$M$29</f>
        <v>479</v>
      </c>
      <c r="J13" s="29"/>
    </row>
    <row r="14" spans="1:10" x14ac:dyDescent="0.25">
      <c r="A14" s="31" t="s">
        <v>3</v>
      </c>
      <c r="B14" s="32">
        <f>SUM(B2:B13)</f>
        <v>383</v>
      </c>
      <c r="C14" s="32">
        <f t="shared" ref="C14:J14" si="0">SUM(C2:C13)</f>
        <v>358</v>
      </c>
      <c r="D14" s="32">
        <f t="shared" si="0"/>
        <v>723</v>
      </c>
      <c r="E14" s="32">
        <f t="shared" si="0"/>
        <v>1076</v>
      </c>
      <c r="F14" s="32">
        <f t="shared" si="0"/>
        <v>3406</v>
      </c>
      <c r="G14" s="32">
        <f t="shared" si="0"/>
        <v>2766</v>
      </c>
      <c r="H14" s="32">
        <f t="shared" si="0"/>
        <v>2890</v>
      </c>
      <c r="I14" s="32">
        <f t="shared" si="0"/>
        <v>2337</v>
      </c>
      <c r="J14" s="32">
        <f t="shared" si="0"/>
        <v>777</v>
      </c>
    </row>
    <row r="16" spans="1:10" x14ac:dyDescent="0.25">
      <c r="D16" s="27" t="s">
        <v>34</v>
      </c>
    </row>
    <row r="33" spans="2:9" x14ac:dyDescent="0.25">
      <c r="B33" s="27"/>
      <c r="D33" s="27"/>
      <c r="E33" s="27"/>
      <c r="F33" s="27"/>
      <c r="G33" s="27"/>
    </row>
    <row r="34" spans="2:9" x14ac:dyDescent="0.25">
      <c r="E34" s="27"/>
      <c r="G34" s="30"/>
    </row>
    <row r="35" spans="2:9" x14ac:dyDescent="0.25">
      <c r="B35" s="27"/>
      <c r="C35" s="27"/>
      <c r="D35" s="27"/>
      <c r="E35" s="27"/>
      <c r="F35" s="27"/>
      <c r="G35" s="27"/>
      <c r="H35" s="27"/>
      <c r="I35" s="27"/>
    </row>
    <row r="36" spans="2:9" x14ac:dyDescent="0.25">
      <c r="C36" s="33"/>
      <c r="G36" s="27"/>
      <c r="H36" s="30"/>
    </row>
    <row r="37" spans="2:9" x14ac:dyDescent="0.25">
      <c r="B37" s="34"/>
      <c r="C37" s="33"/>
      <c r="G37"/>
      <c r="H37" s="30"/>
    </row>
    <row r="38" spans="2:9" x14ac:dyDescent="0.25">
      <c r="C38" s="33"/>
      <c r="G38" s="30"/>
      <c r="H38" s="30"/>
    </row>
    <row r="39" spans="2:9" x14ac:dyDescent="0.25">
      <c r="B39" s="34"/>
      <c r="C39" s="33"/>
      <c r="G39" s="30"/>
      <c r="H39" s="30"/>
    </row>
    <row r="40" spans="2:9" x14ac:dyDescent="0.25">
      <c r="B40" s="34"/>
      <c r="C40" s="33"/>
      <c r="G40" s="30"/>
      <c r="H40" s="30"/>
    </row>
    <row r="41" spans="2:9" x14ac:dyDescent="0.25">
      <c r="B41" s="34"/>
      <c r="C41" s="33"/>
      <c r="G41" s="30"/>
      <c r="H41" s="30"/>
    </row>
    <row r="42" spans="2:9" x14ac:dyDescent="0.25">
      <c r="B42" s="34"/>
      <c r="C42" s="33"/>
      <c r="G42" s="30"/>
      <c r="H42" s="30"/>
    </row>
    <row r="43" spans="2:9" x14ac:dyDescent="0.25">
      <c r="C43" s="33"/>
      <c r="G43" s="30"/>
      <c r="H43" s="30"/>
    </row>
    <row r="44" spans="2:9" x14ac:dyDescent="0.25">
      <c r="B44" s="34"/>
      <c r="C44" s="33"/>
      <c r="G44" s="30"/>
      <c r="H44" s="30"/>
    </row>
    <row r="45" spans="2:9" x14ac:dyDescent="0.25">
      <c r="C45" s="33"/>
      <c r="G45" s="30"/>
      <c r="H45" s="30"/>
    </row>
    <row r="46" spans="2:9" x14ac:dyDescent="0.25">
      <c r="B46" s="34"/>
      <c r="C46" s="33"/>
      <c r="G46" s="30"/>
      <c r="H46" s="30"/>
    </row>
    <row r="47" spans="2:9" x14ac:dyDescent="0.25">
      <c r="B47" s="34"/>
      <c r="C47" s="33"/>
      <c r="G47" s="30"/>
      <c r="H47" s="30"/>
    </row>
    <row r="48" spans="2:9" x14ac:dyDescent="0.25">
      <c r="B48" s="34"/>
      <c r="C48" s="33"/>
      <c r="G48" s="30"/>
      <c r="H48" s="30"/>
    </row>
    <row r="49" spans="2:9" x14ac:dyDescent="0.25">
      <c r="G49" s="30"/>
      <c r="H49" s="30"/>
    </row>
    <row r="50" spans="2:9" x14ac:dyDescent="0.25">
      <c r="B50" s="34"/>
      <c r="C50" s="33"/>
      <c r="G50" s="30"/>
      <c r="H50" s="30"/>
    </row>
    <row r="51" spans="2:9" x14ac:dyDescent="0.25">
      <c r="C51" s="33"/>
      <c r="G51" s="30"/>
      <c r="H51" s="35"/>
      <c r="I51" s="35"/>
    </row>
  </sheetData>
  <phoneticPr fontId="8" type="noConversion"/>
  <pageMargins left="0.75000000000000011" right="0.75000000000000011" top="0.80999999999999994" bottom="0.21629921259842519" header="0.5" footer="0.5"/>
  <pageSetup paperSize="9" orientation="portrait" horizontalDpi="4294967292" verticalDpi="4294967292"/>
  <headerFooter>
    <oddHeader>&amp;C&amp;12&amp;K000000Community Foodbank Skye and Lochalsh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Accounts</vt:lpstr>
      <vt:lpstr>IncExp</vt:lpstr>
      <vt:lpstr>Pie Charts</vt:lpstr>
      <vt:lpstr>Totals</vt:lpstr>
      <vt:lpstr>Accounts!Print_Area</vt:lpstr>
      <vt:lpstr>IncExp!Print_Area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Gael Dunan</dc:creator>
  <cp:lastModifiedBy>Gael Dunan</cp:lastModifiedBy>
  <cp:lastPrinted>2024-06-17T09:46:21Z</cp:lastPrinted>
  <dcterms:created xsi:type="dcterms:W3CDTF">2023-05-19T10:44:00Z</dcterms:created>
  <dcterms:modified xsi:type="dcterms:W3CDTF">2024-09-16T14:59:15Z</dcterms:modified>
</cp:coreProperties>
</file>